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30" windowWidth="11820" windowHeight="6735" tabRatio="930" activeTab="2"/>
  </bookViews>
  <sheets>
    <sheet name="Sumário" sheetId="1" r:id="rId1"/>
    <sheet name="BDValores" sheetId="2" r:id="rId2"/>
    <sheet name="MENU" sheetId="3" r:id="rId3"/>
    <sheet name="Responsáveis" sheetId="4" r:id="rId4"/>
    <sheet name="Ordenadores de Despesas" sheetId="5" r:id="rId5"/>
    <sheet name="Receita Arrecadada" sheetId="6" r:id="rId6"/>
    <sheet name="DTP" sheetId="7" r:id="rId7"/>
    <sheet name="DCL" sheetId="8" r:id="rId8"/>
    <sheet name="Limite Educação" sheetId="9" r:id="rId9"/>
    <sheet name="Pagamento Magistério" sheetId="10" r:id="rId10"/>
    <sheet name="Saldo FUNDEB" sheetId="11" r:id="rId11"/>
    <sheet name="Limite Saúde" sheetId="12" r:id="rId12"/>
    <sheet name="Repasse Câmara" sheetId="13" r:id="rId13"/>
    <sheet name="Receita Prev Despesa Fix" sheetId="14" r:id="rId14"/>
    <sheet name="Despesa por Função" sheetId="15" r:id="rId15"/>
    <sheet name="Informações Diversas" sheetId="16" r:id="rId16"/>
    <sheet name="RPPS Servidores" sheetId="17" r:id="rId17"/>
    <sheet name="RPPS Patronal" sheetId="18" r:id="rId18"/>
    <sheet name="Subsídio Fixado - Ag. Político" sheetId="19" r:id="rId19"/>
    <sheet name="Ficha Financeira - Ag. Político" sheetId="20" r:id="rId20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5" hidden="1">'Receita Arrecadada'!$B$12:$B$281</definedName>
    <definedName name="_xlfn.BAHTTEXT" hidden="1">#NAME?</definedName>
    <definedName name="A1I00" localSheetId="7">'[3]Anexo I'!#REF!</definedName>
    <definedName name="A1I00" localSheetId="15">'[3]Anexo I'!#REF!</definedName>
    <definedName name="A1I00" localSheetId="8">'[3]Anexo I'!#REF!</definedName>
    <definedName name="A1I00" localSheetId="9">'[3]Anexo I'!#REF!</definedName>
    <definedName name="A1I00" localSheetId="5">'[3]Anexo I'!#REF!</definedName>
    <definedName name="A1I00" localSheetId="13">'[3]Anexo I'!#REF!</definedName>
    <definedName name="A1I00" localSheetId="12">'[3]Anexo I'!#REF!</definedName>
    <definedName name="A1I00" localSheetId="17">'[3]Anexo I'!#REF!</definedName>
    <definedName name="A1I00" localSheetId="10">'[3]Anexo I'!#REF!</definedName>
    <definedName name="A1I00" localSheetId="18">'[3]Anexo I'!#REF!</definedName>
    <definedName name="A1I00">'[3]Anexo I'!#REF!</definedName>
    <definedName name="A1I014">'[3]Anexo I'!$BK$29</definedName>
    <definedName name="A1I022" localSheetId="7">'[3]Anexo I'!#REF!</definedName>
    <definedName name="A1I022" localSheetId="15">'[3]Anexo I'!#REF!</definedName>
    <definedName name="A1I022" localSheetId="8">'[3]Anexo I'!#REF!</definedName>
    <definedName name="A1I022" localSheetId="9">'[3]Anexo I'!#REF!</definedName>
    <definedName name="A1I022" localSheetId="5">'[3]Anexo I'!#REF!</definedName>
    <definedName name="A1I022" localSheetId="13">'[3]Anexo I'!#REF!</definedName>
    <definedName name="A1I022" localSheetId="12">'[3]Anexo I'!#REF!</definedName>
    <definedName name="A1I022" localSheetId="17">'[3]Anexo I'!#REF!</definedName>
    <definedName name="A1I022" localSheetId="10">'[3]Anexo I'!#REF!</definedName>
    <definedName name="A1I022" localSheetId="18">'[3]Anexo I'!#REF!</definedName>
    <definedName name="A1I022">'[3]Anexo I'!#REF!</definedName>
    <definedName name="A1I023" localSheetId="7">'[3]Anexo I'!#REF!</definedName>
    <definedName name="A1I023" localSheetId="15">'[3]Anexo I'!#REF!</definedName>
    <definedName name="A1I023" localSheetId="8">'[3]Anexo I'!#REF!</definedName>
    <definedName name="A1I023" localSheetId="9">'[3]Anexo I'!#REF!</definedName>
    <definedName name="A1I023" localSheetId="5">'[3]Anexo I'!#REF!</definedName>
    <definedName name="A1I023" localSheetId="13">'[3]Anexo I'!#REF!</definedName>
    <definedName name="A1I023" localSheetId="12">'[3]Anexo I'!#REF!</definedName>
    <definedName name="A1I023" localSheetId="17">'[3]Anexo I'!#REF!</definedName>
    <definedName name="A1I023" localSheetId="10">'[3]Anexo I'!#REF!</definedName>
    <definedName name="A1I023" localSheetId="18">'[3]Anexo I'!#REF!</definedName>
    <definedName name="A1I023">'[3]Anexo I'!#REF!</definedName>
    <definedName name="A1I024" localSheetId="7">'[3]Anexo I'!#REF!</definedName>
    <definedName name="A1I024" localSheetId="15">'[3]Anexo I'!#REF!</definedName>
    <definedName name="A1I024" localSheetId="8">'[3]Anexo I'!#REF!</definedName>
    <definedName name="A1I024" localSheetId="9">'[3]Anexo I'!#REF!</definedName>
    <definedName name="A1I024" localSheetId="5">'[3]Anexo I'!#REF!</definedName>
    <definedName name="A1I024" localSheetId="13">'[3]Anexo I'!#REF!</definedName>
    <definedName name="A1I024" localSheetId="12">'[3]Anexo I'!#REF!</definedName>
    <definedName name="A1I024" localSheetId="17">'[3]Anexo I'!#REF!</definedName>
    <definedName name="A1I024" localSheetId="10">'[3]Anexo I'!#REF!</definedName>
    <definedName name="A1I024" localSheetId="18">'[3]Anexo I'!#REF!</definedName>
    <definedName name="A1I024">'[3]Anexo I'!#REF!</definedName>
    <definedName name="A1I025" localSheetId="7">'[3]Anexo I'!#REF!</definedName>
    <definedName name="A1I025" localSheetId="15">'[3]Anexo I'!#REF!</definedName>
    <definedName name="A1I025" localSheetId="8">'[3]Anexo I'!#REF!</definedName>
    <definedName name="A1I025" localSheetId="9">'[3]Anexo I'!#REF!</definedName>
    <definedName name="A1I025" localSheetId="5">'[3]Anexo I'!#REF!</definedName>
    <definedName name="A1I025" localSheetId="13">'[3]Anexo I'!#REF!</definedName>
    <definedName name="A1I025" localSheetId="12">'[3]Anexo I'!#REF!</definedName>
    <definedName name="A1I025" localSheetId="17">'[3]Anexo I'!#REF!</definedName>
    <definedName name="A1I025" localSheetId="10">'[3]Anexo I'!#REF!</definedName>
    <definedName name="A1I025" localSheetId="18">'[3]Anexo I'!#REF!</definedName>
    <definedName name="A1I025">'[3]Anexo I'!#REF!</definedName>
    <definedName name="A1I026" localSheetId="7">'[3]Anexo I'!#REF!</definedName>
    <definedName name="A1I026" localSheetId="15">'[3]Anexo I'!#REF!</definedName>
    <definedName name="A1I026" localSheetId="8">'[3]Anexo I'!#REF!</definedName>
    <definedName name="A1I026" localSheetId="9">'[3]Anexo I'!#REF!</definedName>
    <definedName name="A1I026" localSheetId="5">'[3]Anexo I'!#REF!</definedName>
    <definedName name="A1I026" localSheetId="13">'[3]Anexo I'!#REF!</definedName>
    <definedName name="A1I026" localSheetId="12">'[3]Anexo I'!#REF!</definedName>
    <definedName name="A1I026" localSheetId="17">'[3]Anexo I'!#REF!</definedName>
    <definedName name="A1I026" localSheetId="10">'[3]Anexo I'!#REF!</definedName>
    <definedName name="A1I026" localSheetId="18">'[3]Anexo I'!#REF!</definedName>
    <definedName name="A1I026">'[3]Anexo I'!#REF!</definedName>
    <definedName name="A1I027" localSheetId="7">'[3]Anexo I'!#REF!</definedName>
    <definedName name="A1I027" localSheetId="15">'[3]Anexo I'!#REF!</definedName>
    <definedName name="A1I027" localSheetId="8">'[3]Anexo I'!#REF!</definedName>
    <definedName name="A1I027" localSheetId="9">'[3]Anexo I'!#REF!</definedName>
    <definedName name="A1I027" localSheetId="5">'[3]Anexo I'!#REF!</definedName>
    <definedName name="A1I027" localSheetId="13">'[3]Anexo I'!#REF!</definedName>
    <definedName name="A1I027" localSheetId="12">'[3]Anexo I'!#REF!</definedName>
    <definedName name="A1I027" localSheetId="17">'[3]Anexo I'!#REF!</definedName>
    <definedName name="A1I027" localSheetId="10">'[3]Anexo I'!#REF!</definedName>
    <definedName name="A1I027" localSheetId="18">'[3]Anexo I'!#REF!</definedName>
    <definedName name="A1I027">'[3]Anexo I'!#REF!</definedName>
    <definedName name="A1I034">'[3]Anexo I'!$BK$43</definedName>
    <definedName name="A1I040" localSheetId="7">'[3]Anexo I'!#REF!</definedName>
    <definedName name="A1I040" localSheetId="15">'[3]Anexo I'!#REF!</definedName>
    <definedName name="A1I040" localSheetId="8">'[3]Anexo I'!#REF!</definedName>
    <definedName name="A1I040" localSheetId="9">'[3]Anexo I'!#REF!</definedName>
    <definedName name="A1I040" localSheetId="5">'[3]Anexo I'!#REF!</definedName>
    <definedName name="A1I040" localSheetId="13">'[3]Anexo I'!#REF!</definedName>
    <definedName name="A1I040" localSheetId="12">'[3]Anexo I'!#REF!</definedName>
    <definedName name="A1I040" localSheetId="17">'[3]Anexo I'!#REF!</definedName>
    <definedName name="A1I040" localSheetId="10">'[3]Anexo I'!#REF!</definedName>
    <definedName name="A1I040" localSheetId="18">'[3]Anexo I'!#REF!</definedName>
    <definedName name="A1I040">'[3]Anexo I'!#REF!</definedName>
    <definedName name="A1I051" localSheetId="7">'[3]Anexo I'!#REF!</definedName>
    <definedName name="A1I051" localSheetId="15">'[3]Anexo I'!#REF!</definedName>
    <definedName name="A1I051" localSheetId="8">'[3]Anexo I'!#REF!</definedName>
    <definedName name="A1I051" localSheetId="9">'[3]Anexo I'!#REF!</definedName>
    <definedName name="A1I051" localSheetId="5">'[3]Anexo I'!#REF!</definedName>
    <definedName name="A1I051" localSheetId="13">'[3]Anexo I'!#REF!</definedName>
    <definedName name="A1I051" localSheetId="12">'[3]Anexo I'!#REF!</definedName>
    <definedName name="A1I051" localSheetId="17">'[3]Anexo I'!#REF!</definedName>
    <definedName name="A1I051" localSheetId="10">'[3]Anexo I'!#REF!</definedName>
    <definedName name="A1I051" localSheetId="18">'[3]Anexo I'!#REF!</definedName>
    <definedName name="A1I051">'[3]Anexo I'!#REF!</definedName>
    <definedName name="A1I061">'[3]Anexo I'!$BK$68</definedName>
    <definedName name="A1I068">'[3]Anexo I'!$BK$75</definedName>
    <definedName name="A1I069">'[3]Anexo I'!$BK$76</definedName>
    <definedName name="AnexoI_DemRecArr_Fls" localSheetId="7">'BDValores'!#REF!</definedName>
    <definedName name="AnexoI_DemRecArr_Fls" localSheetId="15">'BDValores'!#REF!</definedName>
    <definedName name="AnexoI_DemRecArr_Fls" localSheetId="8">'BDValores'!#REF!</definedName>
    <definedName name="AnexoI_DemRecArr_Fls" localSheetId="9">'BDValores'!#REF!</definedName>
    <definedName name="AnexoI_DemRecArr_Fls" localSheetId="5">'BDValores'!#REF!</definedName>
    <definedName name="AnexoI_DemRecArr_Fls" localSheetId="13">'BDValores'!#REF!</definedName>
    <definedName name="AnexoI_DemRecArr_Fls" localSheetId="12">'BDValores'!#REF!</definedName>
    <definedName name="AnexoI_DemRecArr_Fls" localSheetId="17">'BDValores'!#REF!</definedName>
    <definedName name="AnexoI_DemRecArr_Fls" localSheetId="10">'BDValores'!#REF!</definedName>
    <definedName name="AnexoI_DemRecArr_Fls" localSheetId="18">'BDValores'!#REF!</definedName>
    <definedName name="AnexoI_DemRecArr_Fls">'BDValores'!#REF!</definedName>
    <definedName name="AnRecAplicFinFMS" localSheetId="7">'BDValores'!#REF!</definedName>
    <definedName name="AnRecAplicFinFMS" localSheetId="15">'BDValores'!#REF!</definedName>
    <definedName name="AnRecAplicFinFMS" localSheetId="8">'BDValores'!#REF!</definedName>
    <definedName name="AnRecAplicFinFMS" localSheetId="9">'BDValores'!#REF!</definedName>
    <definedName name="AnRecAplicFinFMS" localSheetId="5">'BDValores'!#REF!</definedName>
    <definedName name="AnRecAplicFinFMS" localSheetId="13">'BDValores'!#REF!</definedName>
    <definedName name="AnRecAplicFinFMS" localSheetId="12">'BDValores'!#REF!</definedName>
    <definedName name="AnRecAplicFinFMS" localSheetId="17">'BDValores'!#REF!</definedName>
    <definedName name="AnRecAplicFinFMS" localSheetId="10">'BDValores'!#REF!</definedName>
    <definedName name="AnRecAplicFinFMS" localSheetId="18">'BDValores'!#REF!</definedName>
    <definedName name="AnRecAplicFinFMS">'BDValores'!#REF!</definedName>
    <definedName name="AnRecAplicFinFMSFnt" localSheetId="7">'BDValores'!#REF!</definedName>
    <definedName name="AnRecAplicFinFMSFnt" localSheetId="15">'BDValores'!#REF!</definedName>
    <definedName name="AnRecAplicFinFMSFnt" localSheetId="8">'BDValores'!#REF!</definedName>
    <definedName name="AnRecAplicFinFMSFnt" localSheetId="9">'BDValores'!#REF!</definedName>
    <definedName name="AnRecAplicFinFMSFnt" localSheetId="5">'BDValores'!#REF!</definedName>
    <definedName name="AnRecAplicFinFMSFnt" localSheetId="13">'BDValores'!#REF!</definedName>
    <definedName name="AnRecAplicFinFMSFnt" localSheetId="12">'BDValores'!#REF!</definedName>
    <definedName name="AnRecAplicFinFMSFnt" localSheetId="17">'BDValores'!#REF!</definedName>
    <definedName name="AnRecAplicFinFMSFnt" localSheetId="10">'BDValores'!#REF!</definedName>
    <definedName name="AnRecAplicFinFMSFnt" localSheetId="18">'BDValores'!#REF!</definedName>
    <definedName name="AnRecAplicFinFMSFnt">'BDValores'!#REF!</definedName>
    <definedName name="AnRecAplicFinFundeb" localSheetId="7">'BDValores'!#REF!</definedName>
    <definedName name="AnRecAplicFinFundeb" localSheetId="15">'BDValores'!#REF!</definedName>
    <definedName name="AnRecAplicFinFundeb" localSheetId="8">'BDValores'!#REF!</definedName>
    <definedName name="AnRecAplicFinFundeb" localSheetId="9">'BDValores'!#REF!</definedName>
    <definedName name="AnRecAplicFinFundeb" localSheetId="5">'BDValores'!#REF!</definedName>
    <definedName name="AnRecAplicFinFundeb" localSheetId="13">'BDValores'!#REF!</definedName>
    <definedName name="AnRecAplicFinFundeb" localSheetId="12">'BDValores'!#REF!</definedName>
    <definedName name="AnRecAplicFinFundeb" localSheetId="17">'BDValores'!#REF!</definedName>
    <definedName name="AnRecAplicFinFundeb" localSheetId="10">'BDValores'!#REF!</definedName>
    <definedName name="AnRecAplicFinFundeb" localSheetId="18">'BDValores'!#REF!</definedName>
    <definedName name="AnRecAplicFinFundeb">'BDValores'!#REF!</definedName>
    <definedName name="AnRecAplicFinFundebFnt" localSheetId="7">'BDValores'!#REF!</definedName>
    <definedName name="AnRecAplicFinFundebFnt" localSheetId="15">'BDValores'!#REF!</definedName>
    <definedName name="AnRecAplicFinFundebFnt" localSheetId="8">'BDValores'!#REF!</definedName>
    <definedName name="AnRecAplicFinFundebFnt" localSheetId="9">'BDValores'!#REF!</definedName>
    <definedName name="AnRecAplicFinFundebFnt" localSheetId="5">'BDValores'!#REF!</definedName>
    <definedName name="AnRecAplicFinFundebFnt" localSheetId="13">'BDValores'!#REF!</definedName>
    <definedName name="AnRecAplicFinFundebFnt" localSheetId="12">'BDValores'!#REF!</definedName>
    <definedName name="AnRecAplicFinFundebFnt" localSheetId="17">'BDValores'!#REF!</definedName>
    <definedName name="AnRecAplicFinFundebFnt" localSheetId="10">'BDValores'!#REF!</definedName>
    <definedName name="AnRecAplicFinFundebFnt" localSheetId="18">'BDValores'!#REF!</definedName>
    <definedName name="AnRecAplicFinFundebFnt">'BDValores'!#REF!</definedName>
    <definedName name="AnRecComplUniaoFundeb" localSheetId="7">'BDValores'!#REF!</definedName>
    <definedName name="AnRecComplUniaoFundeb" localSheetId="15">'BDValores'!#REF!</definedName>
    <definedName name="AnRecComplUniaoFundeb" localSheetId="8">'BDValores'!#REF!</definedName>
    <definedName name="AnRecComplUniaoFundeb" localSheetId="9">'BDValores'!#REF!</definedName>
    <definedName name="AnRecComplUniaoFundeb" localSheetId="5">'BDValores'!#REF!</definedName>
    <definedName name="AnRecComplUniaoFundeb" localSheetId="13">'BDValores'!#REF!</definedName>
    <definedName name="AnRecComplUniaoFundeb" localSheetId="12">'BDValores'!#REF!</definedName>
    <definedName name="AnRecComplUniaoFundeb" localSheetId="17">'BDValores'!#REF!</definedName>
    <definedName name="AnRecComplUniaoFundeb" localSheetId="10">'BDValores'!#REF!</definedName>
    <definedName name="AnRecComplUniaoFundeb" localSheetId="18">'BDValores'!#REF!</definedName>
    <definedName name="AnRecComplUniaoFundeb">'BDValores'!#REF!</definedName>
    <definedName name="AnRecComplUniaoFundebFnt" localSheetId="7">'BDValores'!#REF!</definedName>
    <definedName name="AnRecComplUniaoFundebFnt" localSheetId="15">'BDValores'!#REF!</definedName>
    <definedName name="AnRecComplUniaoFundebFnt" localSheetId="8">'BDValores'!#REF!</definedName>
    <definedName name="AnRecComplUniaoFundebFnt" localSheetId="9">'BDValores'!#REF!</definedName>
    <definedName name="AnRecComplUniaoFundebFnt" localSheetId="5">'BDValores'!#REF!</definedName>
    <definedName name="AnRecComplUniaoFundebFnt" localSheetId="13">'BDValores'!#REF!</definedName>
    <definedName name="AnRecComplUniaoFundebFnt" localSheetId="12">'BDValores'!#REF!</definedName>
    <definedName name="AnRecComplUniaoFundebFnt" localSheetId="17">'BDValores'!#REF!</definedName>
    <definedName name="AnRecComplUniaoFundebFnt" localSheetId="10">'BDValores'!#REF!</definedName>
    <definedName name="AnRecComplUniaoFundebFnt" localSheetId="18">'BDValores'!#REF!</definedName>
    <definedName name="AnRecComplUniaoFundebFnt">'BDValores'!#REF!</definedName>
    <definedName name="AnRecDivAtTribPrinc" localSheetId="7">'BDValores'!#REF!</definedName>
    <definedName name="AnRecDivAtTribPrinc" localSheetId="15">'BDValores'!#REF!</definedName>
    <definedName name="AnRecDivAtTribPrinc" localSheetId="8">'BDValores'!#REF!</definedName>
    <definedName name="AnRecDivAtTribPrinc" localSheetId="9">'BDValores'!#REF!</definedName>
    <definedName name="AnRecDivAtTribPrinc" localSheetId="5">'BDValores'!#REF!</definedName>
    <definedName name="AnRecDivAtTribPrinc" localSheetId="13">'BDValores'!#REF!</definedName>
    <definedName name="AnRecDivAtTribPrinc" localSheetId="12">'BDValores'!#REF!</definedName>
    <definedName name="AnRecDivAtTribPrinc" localSheetId="17">'BDValores'!#REF!</definedName>
    <definedName name="AnRecDivAtTribPrinc" localSheetId="10">'BDValores'!#REF!</definedName>
    <definedName name="AnRecDivAtTribPrinc" localSheetId="18">'BDValores'!#REF!</definedName>
    <definedName name="AnRecDivAtTribPrinc">'BDValores'!#REF!</definedName>
    <definedName name="AnRecDivAtTribPrincFnt" localSheetId="7">'BDValores'!#REF!</definedName>
    <definedName name="AnRecDivAtTribPrincFnt" localSheetId="15">'BDValores'!#REF!</definedName>
    <definedName name="AnRecDivAtTribPrincFnt" localSheetId="8">'BDValores'!#REF!</definedName>
    <definedName name="AnRecDivAtTribPrincFnt" localSheetId="9">'BDValores'!#REF!</definedName>
    <definedName name="AnRecDivAtTribPrincFnt" localSheetId="5">'BDValores'!#REF!</definedName>
    <definedName name="AnRecDivAtTribPrincFnt" localSheetId="13">'BDValores'!#REF!</definedName>
    <definedName name="AnRecDivAtTribPrincFnt" localSheetId="12">'BDValores'!#REF!</definedName>
    <definedName name="AnRecDivAtTribPrincFnt" localSheetId="17">'BDValores'!#REF!</definedName>
    <definedName name="AnRecDivAtTribPrincFnt" localSheetId="10">'BDValores'!#REF!</definedName>
    <definedName name="AnRecDivAtTribPrincFnt" localSheetId="18">'BDValores'!#REF!</definedName>
    <definedName name="AnRecDivAtTribPrincFnt">'BDValores'!#REF!</definedName>
    <definedName name="AnRecFPM" localSheetId="7">'BDValores'!#REF!</definedName>
    <definedName name="AnRecFPM" localSheetId="15">'BDValores'!#REF!</definedName>
    <definedName name="AnRecFPM" localSheetId="8">'BDValores'!#REF!</definedName>
    <definedName name="AnRecFPM" localSheetId="9">'BDValores'!#REF!</definedName>
    <definedName name="AnRecFPM" localSheetId="5">'BDValores'!#REF!</definedName>
    <definedName name="AnRecFPM" localSheetId="13">'BDValores'!#REF!</definedName>
    <definedName name="AnRecFPM" localSheetId="12">'BDValores'!#REF!</definedName>
    <definedName name="AnRecFPM" localSheetId="17">'BDValores'!#REF!</definedName>
    <definedName name="AnRecFPM" localSheetId="10">'BDValores'!#REF!</definedName>
    <definedName name="AnRecFPM" localSheetId="18">'BDValores'!#REF!</definedName>
    <definedName name="AnRecFPM">'BDValores'!#REF!</definedName>
    <definedName name="AnRecFPMFnt" localSheetId="7">'BDValores'!#REF!</definedName>
    <definedName name="AnRecFPMFnt" localSheetId="15">'BDValores'!#REF!</definedName>
    <definedName name="AnRecFPMFnt" localSheetId="8">'BDValores'!#REF!</definedName>
    <definedName name="AnRecFPMFnt" localSheetId="9">'BDValores'!#REF!</definedName>
    <definedName name="AnRecFPMFnt" localSheetId="5">'BDValores'!#REF!</definedName>
    <definedName name="AnRecFPMFnt" localSheetId="13">'BDValores'!#REF!</definedName>
    <definedName name="AnRecFPMFnt" localSheetId="12">'BDValores'!#REF!</definedName>
    <definedName name="AnRecFPMFnt" localSheetId="17">'BDValores'!#REF!</definedName>
    <definedName name="AnRecFPMFnt" localSheetId="10">'BDValores'!#REF!</definedName>
    <definedName name="AnRecFPMFnt" localSheetId="18">'BDValores'!#REF!</definedName>
    <definedName name="AnRecFPMFnt">'BDValores'!#REF!</definedName>
    <definedName name="AnRecICMS" localSheetId="7">'BDValores'!#REF!</definedName>
    <definedName name="AnRecICMS" localSheetId="15">'BDValores'!#REF!</definedName>
    <definedName name="AnRecICMS" localSheetId="8">'BDValores'!#REF!</definedName>
    <definedName name="AnRecICMS" localSheetId="9">'BDValores'!#REF!</definedName>
    <definedName name="AnRecICMS" localSheetId="5">'BDValores'!#REF!</definedName>
    <definedName name="AnRecICMS" localSheetId="13">'BDValores'!#REF!</definedName>
    <definedName name="AnRecICMS" localSheetId="12">'BDValores'!#REF!</definedName>
    <definedName name="AnRecICMS" localSheetId="17">'BDValores'!#REF!</definedName>
    <definedName name="AnRecICMS" localSheetId="10">'BDValores'!#REF!</definedName>
    <definedName name="AnRecICMS" localSheetId="18">'BDValores'!#REF!</definedName>
    <definedName name="AnRecICMS">'BDValores'!#REF!</definedName>
    <definedName name="AnRecICMSDes" localSheetId="7">'BDValores'!#REF!</definedName>
    <definedName name="AnRecICMSDes" localSheetId="15">'BDValores'!#REF!</definedName>
    <definedName name="AnRecICMSDes" localSheetId="8">'BDValores'!#REF!</definedName>
    <definedName name="AnRecICMSDes" localSheetId="9">'BDValores'!#REF!</definedName>
    <definedName name="AnRecICMSDes" localSheetId="5">'BDValores'!#REF!</definedName>
    <definedName name="AnRecICMSDes" localSheetId="13">'BDValores'!#REF!</definedName>
    <definedName name="AnRecICMSDes" localSheetId="12">'BDValores'!#REF!</definedName>
    <definedName name="AnRecICMSDes" localSheetId="17">'BDValores'!#REF!</definedName>
    <definedName name="AnRecICMSDes" localSheetId="10">'BDValores'!#REF!</definedName>
    <definedName name="AnRecICMSDes" localSheetId="18">'BDValores'!#REF!</definedName>
    <definedName name="AnRecICMSDes">'BDValores'!#REF!</definedName>
    <definedName name="AnRecICMSDesFnt" localSheetId="7">'BDValores'!#REF!</definedName>
    <definedName name="AnRecICMSDesFnt" localSheetId="15">'BDValores'!#REF!</definedName>
    <definedName name="AnRecICMSDesFnt" localSheetId="8">'BDValores'!#REF!</definedName>
    <definedName name="AnRecICMSDesFnt" localSheetId="9">'BDValores'!#REF!</definedName>
    <definedName name="AnRecICMSDesFnt" localSheetId="5">'BDValores'!#REF!</definedName>
    <definedName name="AnRecICMSDesFnt" localSheetId="13">'BDValores'!#REF!</definedName>
    <definedName name="AnRecICMSDesFnt" localSheetId="12">'BDValores'!#REF!</definedName>
    <definedName name="AnRecICMSDesFnt" localSheetId="17">'BDValores'!#REF!</definedName>
    <definedName name="AnRecICMSDesFnt" localSheetId="10">'BDValores'!#REF!</definedName>
    <definedName name="AnRecICMSDesFnt" localSheetId="18">'BDValores'!#REF!</definedName>
    <definedName name="AnRecICMSDesFnt">'BDValores'!#REF!</definedName>
    <definedName name="AnRecICMSFnt" localSheetId="7">'BDValores'!#REF!</definedName>
    <definedName name="AnRecICMSFnt" localSheetId="15">'BDValores'!#REF!</definedName>
    <definedName name="AnRecICMSFnt" localSheetId="8">'BDValores'!#REF!</definedName>
    <definedName name="AnRecICMSFnt" localSheetId="9">'BDValores'!#REF!</definedName>
    <definedName name="AnRecICMSFnt" localSheetId="5">'BDValores'!#REF!</definedName>
    <definedName name="AnRecICMSFnt" localSheetId="13">'BDValores'!#REF!</definedName>
    <definedName name="AnRecICMSFnt" localSheetId="12">'BDValores'!#REF!</definedName>
    <definedName name="AnRecICMSFnt" localSheetId="17">'BDValores'!#REF!</definedName>
    <definedName name="AnRecICMSFnt" localSheetId="10">'BDValores'!#REF!</definedName>
    <definedName name="AnRecICMSFnt" localSheetId="18">'BDValores'!#REF!</definedName>
    <definedName name="AnRecICMSFnt">'BDValores'!#REF!</definedName>
    <definedName name="AnRecIOFOuro" localSheetId="7">'BDValores'!#REF!</definedName>
    <definedName name="AnRecIOFOuro" localSheetId="15">'BDValores'!#REF!</definedName>
    <definedName name="AnRecIOFOuro" localSheetId="8">'BDValores'!#REF!</definedName>
    <definedName name="AnRecIOFOuro" localSheetId="9">'BDValores'!#REF!</definedName>
    <definedName name="AnRecIOFOuro" localSheetId="5">'BDValores'!#REF!</definedName>
    <definedName name="AnRecIOFOuro" localSheetId="13">'BDValores'!#REF!</definedName>
    <definedName name="AnRecIOFOuro" localSheetId="12">'BDValores'!#REF!</definedName>
    <definedName name="AnRecIOFOuro" localSheetId="17">'BDValores'!#REF!</definedName>
    <definedName name="AnRecIOFOuro" localSheetId="10">'BDValores'!#REF!</definedName>
    <definedName name="AnRecIOFOuro" localSheetId="18">'BDValores'!#REF!</definedName>
    <definedName name="AnRecIOFOuro">'BDValores'!#REF!</definedName>
    <definedName name="AnRecIOFOuroFnt" localSheetId="7">'BDValores'!#REF!</definedName>
    <definedName name="AnRecIOFOuroFnt" localSheetId="15">'BDValores'!#REF!</definedName>
    <definedName name="AnRecIOFOuroFnt" localSheetId="8">'BDValores'!#REF!</definedName>
    <definedName name="AnRecIOFOuroFnt" localSheetId="9">'BDValores'!#REF!</definedName>
    <definedName name="AnRecIOFOuroFnt" localSheetId="5">'BDValores'!#REF!</definedName>
    <definedName name="AnRecIOFOuroFnt" localSheetId="13">'BDValores'!#REF!</definedName>
    <definedName name="AnRecIOFOuroFnt" localSheetId="12">'BDValores'!#REF!</definedName>
    <definedName name="AnRecIOFOuroFnt" localSheetId="17">'BDValores'!#REF!</definedName>
    <definedName name="AnRecIOFOuroFnt" localSheetId="10">'BDValores'!#REF!</definedName>
    <definedName name="AnRecIOFOuroFnt" localSheetId="18">'BDValores'!#REF!</definedName>
    <definedName name="AnRecIOFOuroFnt">'BDValores'!#REF!</definedName>
    <definedName name="AnRecIPIExp" localSheetId="7">'BDValores'!#REF!</definedName>
    <definedName name="AnRecIPIExp" localSheetId="15">'BDValores'!#REF!</definedName>
    <definedName name="AnRecIPIExp" localSheetId="8">'BDValores'!#REF!</definedName>
    <definedName name="AnRecIPIExp" localSheetId="9">'BDValores'!#REF!</definedName>
    <definedName name="AnRecIPIExp" localSheetId="5">'BDValores'!#REF!</definedName>
    <definedName name="AnRecIPIExp" localSheetId="13">'BDValores'!#REF!</definedName>
    <definedName name="AnRecIPIExp" localSheetId="12">'BDValores'!#REF!</definedName>
    <definedName name="AnRecIPIExp" localSheetId="17">'BDValores'!#REF!</definedName>
    <definedName name="AnRecIPIExp" localSheetId="10">'BDValores'!#REF!</definedName>
    <definedName name="AnRecIPIExp" localSheetId="18">'BDValores'!#REF!</definedName>
    <definedName name="AnRecIPIExp">'BDValores'!#REF!</definedName>
    <definedName name="AnRecIPIExpFnt" localSheetId="7">'BDValores'!#REF!</definedName>
    <definedName name="AnRecIPIExpFnt" localSheetId="15">'BDValores'!#REF!</definedName>
    <definedName name="AnRecIPIExpFnt" localSheetId="8">'BDValores'!#REF!</definedName>
    <definedName name="AnRecIPIExpFnt" localSheetId="9">'BDValores'!#REF!</definedName>
    <definedName name="AnRecIPIExpFnt" localSheetId="5">'BDValores'!#REF!</definedName>
    <definedName name="AnRecIPIExpFnt" localSheetId="13">'BDValores'!#REF!</definedName>
    <definedName name="AnRecIPIExpFnt" localSheetId="12">'BDValores'!#REF!</definedName>
    <definedName name="AnRecIPIExpFnt" localSheetId="17">'BDValores'!#REF!</definedName>
    <definedName name="AnRecIPIExpFnt" localSheetId="10">'BDValores'!#REF!</definedName>
    <definedName name="AnRecIPIExpFnt" localSheetId="18">'BDValores'!#REF!</definedName>
    <definedName name="AnRecIPIExpFnt">'BDValores'!#REF!</definedName>
    <definedName name="AnRecIPTUPrinc" localSheetId="7">'BDValores'!#REF!</definedName>
    <definedName name="AnRecIPTUPrinc" localSheetId="15">'BDValores'!#REF!</definedName>
    <definedName name="AnRecIPTUPrinc" localSheetId="8">'BDValores'!#REF!</definedName>
    <definedName name="AnRecIPTUPrinc" localSheetId="9">'BDValores'!#REF!</definedName>
    <definedName name="AnRecIPTUPrinc" localSheetId="5">'BDValores'!#REF!</definedName>
    <definedName name="AnRecIPTUPrinc" localSheetId="13">'BDValores'!#REF!</definedName>
    <definedName name="AnRecIPTUPrinc" localSheetId="12">'BDValores'!#REF!</definedName>
    <definedName name="AnRecIPTUPrinc" localSheetId="17">'BDValores'!#REF!</definedName>
    <definedName name="AnRecIPTUPrinc" localSheetId="10">'BDValores'!#REF!</definedName>
    <definedName name="AnRecIPTUPrinc" localSheetId="18">'BDValores'!#REF!</definedName>
    <definedName name="AnRecIPTUPrinc">'BDValores'!#REF!</definedName>
    <definedName name="AnRecIPTUPrincFnt" localSheetId="7">'BDValores'!#REF!</definedName>
    <definedName name="AnRecIPTUPrincFnt" localSheetId="15">'BDValores'!#REF!</definedName>
    <definedName name="AnRecIPTUPrincFnt" localSheetId="8">'BDValores'!#REF!</definedName>
    <definedName name="AnRecIPTUPrincFnt" localSheetId="9">'BDValores'!#REF!</definedName>
    <definedName name="AnRecIPTUPrincFnt" localSheetId="5">'BDValores'!#REF!</definedName>
    <definedName name="AnRecIPTUPrincFnt" localSheetId="13">'BDValores'!#REF!</definedName>
    <definedName name="AnRecIPTUPrincFnt" localSheetId="12">'BDValores'!#REF!</definedName>
    <definedName name="AnRecIPTUPrincFnt" localSheetId="17">'BDValores'!#REF!</definedName>
    <definedName name="AnRecIPTUPrincFnt" localSheetId="10">'BDValores'!#REF!</definedName>
    <definedName name="AnRecIPTUPrincFnt" localSheetId="18">'BDValores'!#REF!</definedName>
    <definedName name="AnRecIPTUPrincFnt">'BDValores'!#REF!</definedName>
    <definedName name="AnRecIPVA" localSheetId="7">'BDValores'!#REF!</definedName>
    <definedName name="AnRecIPVA" localSheetId="15">'BDValores'!#REF!</definedName>
    <definedName name="AnRecIPVA" localSheetId="8">'BDValores'!#REF!</definedName>
    <definedName name="AnRecIPVA" localSheetId="9">'BDValores'!#REF!</definedName>
    <definedName name="AnRecIPVA" localSheetId="5">'BDValores'!#REF!</definedName>
    <definedName name="AnRecIPVA" localSheetId="13">'BDValores'!#REF!</definedName>
    <definedName name="AnRecIPVA" localSheetId="12">'BDValores'!#REF!</definedName>
    <definedName name="AnRecIPVA" localSheetId="17">'BDValores'!#REF!</definedName>
    <definedName name="AnRecIPVA" localSheetId="10">'BDValores'!#REF!</definedName>
    <definedName name="AnRecIPVA" localSheetId="18">'BDValores'!#REF!</definedName>
    <definedName name="AnRecIPVA">'BDValores'!#REF!</definedName>
    <definedName name="AnRecIPVAFnt" localSheetId="7">'BDValores'!#REF!</definedName>
    <definedName name="AnRecIPVAFnt" localSheetId="15">'BDValores'!#REF!</definedName>
    <definedName name="AnRecIPVAFnt" localSheetId="8">'BDValores'!#REF!</definedName>
    <definedName name="AnRecIPVAFnt" localSheetId="9">'BDValores'!#REF!</definedName>
    <definedName name="AnRecIPVAFnt" localSheetId="5">'BDValores'!#REF!</definedName>
    <definedName name="AnRecIPVAFnt" localSheetId="13">'BDValores'!#REF!</definedName>
    <definedName name="AnRecIPVAFnt" localSheetId="12">'BDValores'!#REF!</definedName>
    <definedName name="AnRecIPVAFnt" localSheetId="17">'BDValores'!#REF!</definedName>
    <definedName name="AnRecIPVAFnt" localSheetId="10">'BDValores'!#REF!</definedName>
    <definedName name="AnRecIPVAFnt" localSheetId="18">'BDValores'!#REF!</definedName>
    <definedName name="AnRecIPVAFnt">'BDValores'!#REF!</definedName>
    <definedName name="AnRecIRPrinc" localSheetId="7">'BDValores'!#REF!</definedName>
    <definedName name="AnRecIRPrinc" localSheetId="15">'BDValores'!#REF!</definedName>
    <definedName name="AnRecIRPrinc" localSheetId="8">'BDValores'!#REF!</definedName>
    <definedName name="AnRecIRPrinc" localSheetId="9">'BDValores'!#REF!</definedName>
    <definedName name="AnRecIRPrinc" localSheetId="5">'BDValores'!#REF!</definedName>
    <definedName name="AnRecIRPrinc" localSheetId="13">'BDValores'!#REF!</definedName>
    <definedName name="AnRecIRPrinc" localSheetId="12">'BDValores'!#REF!</definedName>
    <definedName name="AnRecIRPrinc" localSheetId="17">'BDValores'!#REF!</definedName>
    <definedName name="AnRecIRPrinc" localSheetId="10">'BDValores'!#REF!</definedName>
    <definedName name="AnRecIRPrinc" localSheetId="18">'BDValores'!#REF!</definedName>
    <definedName name="AnRecIRPrinc">'BDValores'!#REF!</definedName>
    <definedName name="AnRecIRPrincFnt" localSheetId="7">'BDValores'!#REF!</definedName>
    <definedName name="AnRecIRPrincFnt" localSheetId="15">'BDValores'!#REF!</definedName>
    <definedName name="AnRecIRPrincFnt" localSheetId="8">'BDValores'!#REF!</definedName>
    <definedName name="AnRecIRPrincFnt" localSheetId="9">'BDValores'!#REF!</definedName>
    <definedName name="AnRecIRPrincFnt" localSheetId="5">'BDValores'!#REF!</definedName>
    <definedName name="AnRecIRPrincFnt" localSheetId="13">'BDValores'!#REF!</definedName>
    <definedName name="AnRecIRPrincFnt" localSheetId="12">'BDValores'!#REF!</definedName>
    <definedName name="AnRecIRPrincFnt" localSheetId="17">'BDValores'!#REF!</definedName>
    <definedName name="AnRecIRPrincFnt" localSheetId="10">'BDValores'!#REF!</definedName>
    <definedName name="AnRecIRPrincFnt" localSheetId="18">'BDValores'!#REF!</definedName>
    <definedName name="AnRecIRPrincFnt">'BDValores'!#REF!</definedName>
    <definedName name="AnRecISSPrinc" localSheetId="7">'BDValores'!#REF!</definedName>
    <definedName name="AnRecISSPrinc" localSheetId="15">'BDValores'!#REF!</definedName>
    <definedName name="AnRecISSPrinc" localSheetId="8">'BDValores'!#REF!</definedName>
    <definedName name="AnRecISSPrinc" localSheetId="9">'BDValores'!#REF!</definedName>
    <definedName name="AnRecISSPrinc" localSheetId="5">'BDValores'!#REF!</definedName>
    <definedName name="AnRecISSPrinc" localSheetId="13">'BDValores'!#REF!</definedName>
    <definedName name="AnRecISSPrinc" localSheetId="12">'BDValores'!#REF!</definedName>
    <definedName name="AnRecISSPrinc" localSheetId="17">'BDValores'!#REF!</definedName>
    <definedName name="AnRecISSPrinc" localSheetId="10">'BDValores'!#REF!</definedName>
    <definedName name="AnRecISSPrinc" localSheetId="18">'BDValores'!#REF!</definedName>
    <definedName name="AnRecISSPrinc">'BDValores'!#REF!</definedName>
    <definedName name="AnRecISSPrincFnt" localSheetId="7">'BDValores'!#REF!</definedName>
    <definedName name="AnRecISSPrincFnt" localSheetId="15">'BDValores'!#REF!</definedName>
    <definedName name="AnRecISSPrincFnt" localSheetId="8">'BDValores'!#REF!</definedName>
    <definedName name="AnRecISSPrincFnt" localSheetId="9">'BDValores'!#REF!</definedName>
    <definedName name="AnRecISSPrincFnt" localSheetId="5">'BDValores'!#REF!</definedName>
    <definedName name="AnRecISSPrincFnt" localSheetId="13">'BDValores'!#REF!</definedName>
    <definedName name="AnRecISSPrincFnt" localSheetId="12">'BDValores'!#REF!</definedName>
    <definedName name="AnRecISSPrincFnt" localSheetId="17">'BDValores'!#REF!</definedName>
    <definedName name="AnRecISSPrincFnt" localSheetId="10">'BDValores'!#REF!</definedName>
    <definedName name="AnRecISSPrincFnt" localSheetId="18">'BDValores'!#REF!</definedName>
    <definedName name="AnRecISSPrincFnt">'BDValores'!#REF!</definedName>
    <definedName name="AnRecITBIPrinc" localSheetId="7">'BDValores'!#REF!</definedName>
    <definedName name="AnRecITBIPrinc" localSheetId="15">'BDValores'!#REF!</definedName>
    <definedName name="AnRecITBIPrinc" localSheetId="8">'BDValores'!#REF!</definedName>
    <definedName name="AnRecITBIPrinc" localSheetId="9">'BDValores'!#REF!</definedName>
    <definedName name="AnRecITBIPrinc" localSheetId="5">'BDValores'!#REF!</definedName>
    <definedName name="AnRecITBIPrinc" localSheetId="13">'BDValores'!#REF!</definedName>
    <definedName name="AnRecITBIPrinc" localSheetId="12">'BDValores'!#REF!</definedName>
    <definedName name="AnRecITBIPrinc" localSheetId="17">'BDValores'!#REF!</definedName>
    <definedName name="AnRecITBIPrinc" localSheetId="10">'BDValores'!#REF!</definedName>
    <definedName name="AnRecITBIPrinc" localSheetId="18">'BDValores'!#REF!</definedName>
    <definedName name="AnRecITBIPrinc">'BDValores'!#REF!</definedName>
    <definedName name="AnRecITBIPrincFnt" localSheetId="7">'BDValores'!#REF!</definedName>
    <definedName name="AnRecITBIPrincFnt" localSheetId="15">'BDValores'!#REF!</definedName>
    <definedName name="AnRecITBIPrincFnt" localSheetId="8">'BDValores'!#REF!</definedName>
    <definedName name="AnRecITBIPrincFnt" localSheetId="9">'BDValores'!#REF!</definedName>
    <definedName name="AnRecITBIPrincFnt" localSheetId="5">'BDValores'!#REF!</definedName>
    <definedName name="AnRecITBIPrincFnt" localSheetId="13">'BDValores'!#REF!</definedName>
    <definedName name="AnRecITBIPrincFnt" localSheetId="12">'BDValores'!#REF!</definedName>
    <definedName name="AnRecITBIPrincFnt" localSheetId="17">'BDValores'!#REF!</definedName>
    <definedName name="AnRecITBIPrincFnt" localSheetId="10">'BDValores'!#REF!</definedName>
    <definedName name="AnRecITBIPrincFnt" localSheetId="18">'BDValores'!#REF!</definedName>
    <definedName name="AnRecITBIPrincFnt">'BDValores'!#REF!</definedName>
    <definedName name="AnRecITR" localSheetId="7">'BDValores'!#REF!</definedName>
    <definedName name="AnRecITR" localSheetId="15">'BDValores'!#REF!</definedName>
    <definedName name="AnRecITR" localSheetId="8">'BDValores'!#REF!</definedName>
    <definedName name="AnRecITR" localSheetId="9">'BDValores'!#REF!</definedName>
    <definedName name="AnRecITR" localSheetId="5">'BDValores'!#REF!</definedName>
    <definedName name="AnRecITR" localSheetId="13">'BDValores'!#REF!</definedName>
    <definedName name="AnRecITR" localSheetId="12">'BDValores'!#REF!</definedName>
    <definedName name="AnRecITR" localSheetId="17">'BDValores'!#REF!</definedName>
    <definedName name="AnRecITR" localSheetId="10">'BDValores'!#REF!</definedName>
    <definedName name="AnRecITR" localSheetId="18">'BDValores'!#REF!</definedName>
    <definedName name="AnRecITR">'BDValores'!#REF!</definedName>
    <definedName name="AnRecITRFnt" localSheetId="7">'BDValores'!#REF!</definedName>
    <definedName name="AnRecITRFnt" localSheetId="15">'BDValores'!#REF!</definedName>
    <definedName name="AnRecITRFnt" localSheetId="8">'BDValores'!#REF!</definedName>
    <definedName name="AnRecITRFnt" localSheetId="9">'BDValores'!#REF!</definedName>
    <definedName name="AnRecITRFnt" localSheetId="5">'BDValores'!#REF!</definedName>
    <definedName name="AnRecITRFnt" localSheetId="13">'BDValores'!#REF!</definedName>
    <definedName name="AnRecITRFnt" localSheetId="12">'BDValores'!#REF!</definedName>
    <definedName name="AnRecITRFnt" localSheetId="17">'BDValores'!#REF!</definedName>
    <definedName name="AnRecITRFnt" localSheetId="10">'BDValores'!#REF!</definedName>
    <definedName name="AnRecITRFnt" localSheetId="18">'BDValores'!#REF!</definedName>
    <definedName name="AnRecITRFnt">'BDValores'!#REF!</definedName>
    <definedName name="AnRecMJ" localSheetId="7">'BDValores'!#REF!</definedName>
    <definedName name="AnRecMJ" localSheetId="15">'BDValores'!#REF!</definedName>
    <definedName name="AnRecMJ" localSheetId="8">'BDValores'!#REF!</definedName>
    <definedName name="AnRecMJ" localSheetId="9">'BDValores'!#REF!</definedName>
    <definedName name="AnRecMJ" localSheetId="5">'BDValores'!#REF!</definedName>
    <definedName name="AnRecMJ" localSheetId="13">'BDValores'!#REF!</definedName>
    <definedName name="AnRecMJ" localSheetId="12">'BDValores'!#REF!</definedName>
    <definedName name="AnRecMJ" localSheetId="17">'BDValores'!#REF!</definedName>
    <definedName name="AnRecMJ" localSheetId="10">'BDValores'!#REF!</definedName>
    <definedName name="AnRecMJ" localSheetId="18">'BDValores'!#REF!</definedName>
    <definedName name="AnRecMJ">'BDValores'!#REF!</definedName>
    <definedName name="AnRecMJDivAtTrib" localSheetId="7">'BDValores'!#REF!</definedName>
    <definedName name="AnRecMJDivAtTrib" localSheetId="15">'BDValores'!#REF!</definedName>
    <definedName name="AnRecMJDivAtTrib" localSheetId="8">'BDValores'!#REF!</definedName>
    <definedName name="AnRecMJDivAtTrib" localSheetId="9">'BDValores'!#REF!</definedName>
    <definedName name="AnRecMJDivAtTrib" localSheetId="5">'BDValores'!#REF!</definedName>
    <definedName name="AnRecMJDivAtTrib" localSheetId="13">'BDValores'!#REF!</definedName>
    <definedName name="AnRecMJDivAtTrib" localSheetId="12">'BDValores'!#REF!</definedName>
    <definedName name="AnRecMJDivAtTrib" localSheetId="17">'BDValores'!#REF!</definedName>
    <definedName name="AnRecMJDivAtTrib" localSheetId="10">'BDValores'!#REF!</definedName>
    <definedName name="AnRecMJDivAtTrib" localSheetId="18">'BDValores'!#REF!</definedName>
    <definedName name="AnRecMJDivAtTrib">'BDValores'!#REF!</definedName>
    <definedName name="AnRecMJDivAtTribFnt" localSheetId="7">'BDValores'!#REF!</definedName>
    <definedName name="AnRecMJDivAtTribFnt" localSheetId="15">'BDValores'!#REF!</definedName>
    <definedName name="AnRecMJDivAtTribFnt" localSheetId="8">'BDValores'!#REF!</definedName>
    <definedName name="AnRecMJDivAtTribFnt" localSheetId="9">'BDValores'!#REF!</definedName>
    <definedName name="AnRecMJDivAtTribFnt" localSheetId="5">'BDValores'!#REF!</definedName>
    <definedName name="AnRecMJDivAtTribFnt" localSheetId="13">'BDValores'!#REF!</definedName>
    <definedName name="AnRecMJDivAtTribFnt" localSheetId="12">'BDValores'!#REF!</definedName>
    <definedName name="AnRecMJDivAtTribFnt" localSheetId="17">'BDValores'!#REF!</definedName>
    <definedName name="AnRecMJDivAtTribFnt" localSheetId="10">'BDValores'!#REF!</definedName>
    <definedName name="AnRecMJDivAtTribFnt" localSheetId="18">'BDValores'!#REF!</definedName>
    <definedName name="AnRecMJDivAtTribFnt">'BDValores'!#REF!</definedName>
    <definedName name="AnRecMJImp" localSheetId="7">'BDValores'!#REF!</definedName>
    <definedName name="AnRecMJImp" localSheetId="15">'BDValores'!#REF!</definedName>
    <definedName name="AnRecMJImp" localSheetId="8">'BDValores'!#REF!</definedName>
    <definedName name="AnRecMJImp" localSheetId="9">'BDValores'!#REF!</definedName>
    <definedName name="AnRecMJImp" localSheetId="5">'BDValores'!#REF!</definedName>
    <definedName name="AnRecMJImp" localSheetId="13">'BDValores'!#REF!</definedName>
    <definedName name="AnRecMJImp" localSheetId="12">'BDValores'!#REF!</definedName>
    <definedName name="AnRecMJImp" localSheetId="17">'BDValores'!#REF!</definedName>
    <definedName name="AnRecMJImp" localSheetId="10">'BDValores'!#REF!</definedName>
    <definedName name="AnRecMJImp" localSheetId="18">'BDValores'!#REF!</definedName>
    <definedName name="AnRecMJImp">'BDValores'!#REF!</definedName>
    <definedName name="AnRecMJImpFnt" localSheetId="7">'BDValores'!#REF!</definedName>
    <definedName name="AnRecMJImpFnt" localSheetId="15">'BDValores'!#REF!</definedName>
    <definedName name="AnRecMJImpFnt" localSheetId="8">'BDValores'!#REF!</definedName>
    <definedName name="AnRecMJImpFnt" localSheetId="9">'BDValores'!#REF!</definedName>
    <definedName name="AnRecMJImpFnt" localSheetId="5">'BDValores'!#REF!</definedName>
    <definedName name="AnRecMJImpFnt" localSheetId="13">'BDValores'!#REF!</definedName>
    <definedName name="AnRecMJImpFnt" localSheetId="12">'BDValores'!#REF!</definedName>
    <definedName name="AnRecMJImpFnt" localSheetId="17">'BDValores'!#REF!</definedName>
    <definedName name="AnRecMJImpFnt" localSheetId="10">'BDValores'!#REF!</definedName>
    <definedName name="AnRecMJImpFnt" localSheetId="18">'BDValores'!#REF!</definedName>
    <definedName name="AnRecMJImpFnt">'BDValores'!#REF!</definedName>
    <definedName name="AnRecMJTrib" localSheetId="7">'BDValores'!#REF!</definedName>
    <definedName name="AnRecMJTrib" localSheetId="15">'BDValores'!#REF!</definedName>
    <definedName name="AnRecMJTrib" localSheetId="8">'BDValores'!#REF!</definedName>
    <definedName name="AnRecMJTrib" localSheetId="9">'BDValores'!#REF!</definedName>
    <definedName name="AnRecMJTrib" localSheetId="5">'BDValores'!#REF!</definedName>
    <definedName name="AnRecMJTrib" localSheetId="13">'BDValores'!#REF!</definedName>
    <definedName name="AnRecMJTrib" localSheetId="12">'BDValores'!#REF!</definedName>
    <definedName name="AnRecMJTrib" localSheetId="17">'BDValores'!#REF!</definedName>
    <definedName name="AnRecMJTrib" localSheetId="10">'BDValores'!#REF!</definedName>
    <definedName name="AnRecMJTrib" localSheetId="18">'BDValores'!#REF!</definedName>
    <definedName name="AnRecMJTrib">'BDValores'!#REF!</definedName>
    <definedName name="AnRecMJTribAnRecMJTrib" localSheetId="7">'BDValores'!#REF!</definedName>
    <definedName name="AnRecMJTribAnRecMJTrib" localSheetId="15">'BDValores'!#REF!</definedName>
    <definedName name="AnRecMJTribAnRecMJTrib" localSheetId="8">'BDValores'!#REF!</definedName>
    <definedName name="AnRecMJTribAnRecMJTrib" localSheetId="9">'BDValores'!#REF!</definedName>
    <definedName name="AnRecMJTribAnRecMJTrib" localSheetId="5">'BDValores'!#REF!</definedName>
    <definedName name="AnRecMJTribAnRecMJTrib" localSheetId="13">'BDValores'!#REF!</definedName>
    <definedName name="AnRecMJTribAnRecMJTrib" localSheetId="12">'BDValores'!#REF!</definedName>
    <definedName name="AnRecMJTribAnRecMJTrib" localSheetId="17">'BDValores'!#REF!</definedName>
    <definedName name="AnRecMJTribAnRecMJTrib" localSheetId="10">'BDValores'!#REF!</definedName>
    <definedName name="AnRecMJTribAnRecMJTrib" localSheetId="18">'BDValores'!#REF!</definedName>
    <definedName name="AnRecMJTribAnRecMJTrib">'BDValores'!#REF!</definedName>
    <definedName name="AnRecMJTribFnt" localSheetId="7">'BDValores'!#REF!</definedName>
    <definedName name="AnRecMJTribFnt" localSheetId="15">'BDValores'!#REF!</definedName>
    <definedName name="AnRecMJTribFnt" localSheetId="8">'BDValores'!#REF!</definedName>
    <definedName name="AnRecMJTribFnt" localSheetId="9">'BDValores'!#REF!</definedName>
    <definedName name="AnRecMJTribFnt" localSheetId="5">'BDValores'!#REF!</definedName>
    <definedName name="AnRecMJTribFnt" localSheetId="13">'BDValores'!#REF!</definedName>
    <definedName name="AnRecMJTribFnt" localSheetId="12">'BDValores'!#REF!</definedName>
    <definedName name="AnRecMJTribFnt" localSheetId="17">'BDValores'!#REF!</definedName>
    <definedName name="AnRecMJTribFnt" localSheetId="10">'BDValores'!#REF!</definedName>
    <definedName name="AnRecMJTribFnt" localSheetId="18">'BDValores'!#REF!</definedName>
    <definedName name="AnRecMJTribFnt">'BDValores'!#REF!</definedName>
    <definedName name="AnRecOutrasRecCorrentes" localSheetId="7">'BDValores'!#REF!</definedName>
    <definedName name="AnRecOutrasRecCorrentes" localSheetId="15">'BDValores'!#REF!</definedName>
    <definedName name="AnRecOutrasRecCorrentes" localSheetId="8">'BDValores'!#REF!</definedName>
    <definedName name="AnRecOutrasRecCorrentes" localSheetId="9">'BDValores'!#REF!</definedName>
    <definedName name="AnRecOutrasRecCorrentes" localSheetId="5">'BDValores'!#REF!</definedName>
    <definedName name="AnRecOutrasRecCorrentes" localSheetId="13">'BDValores'!#REF!</definedName>
    <definedName name="AnRecOutrasRecCorrentes" localSheetId="12">'BDValores'!#REF!</definedName>
    <definedName name="AnRecOutrasRecCorrentes" localSheetId="17">'BDValores'!#REF!</definedName>
    <definedName name="AnRecOutrasRecCorrentes" localSheetId="10">'BDValores'!#REF!</definedName>
    <definedName name="AnRecOutrasRecCorrentes" localSheetId="18">'BDValores'!#REF!</definedName>
    <definedName name="AnRecOutrasRecCorrentes">'BDValores'!#REF!</definedName>
    <definedName name="AnRecOutrasRecCorrentesFnt" localSheetId="7">'BDValores'!#REF!</definedName>
    <definedName name="AnRecOutrasRecCorrentesFnt" localSheetId="15">'BDValores'!#REF!</definedName>
    <definedName name="AnRecOutrasRecCorrentesFnt" localSheetId="8">'BDValores'!#REF!</definedName>
    <definedName name="AnRecOutrasRecCorrentesFnt" localSheetId="9">'BDValores'!#REF!</definedName>
    <definedName name="AnRecOutrasRecCorrentesFnt" localSheetId="5">'BDValores'!#REF!</definedName>
    <definedName name="AnRecOutrasRecCorrentesFnt" localSheetId="13">'BDValores'!#REF!</definedName>
    <definedName name="AnRecOutrasRecCorrentesFnt" localSheetId="12">'BDValores'!#REF!</definedName>
    <definedName name="AnRecOutrasRecCorrentesFnt" localSheetId="17">'BDValores'!#REF!</definedName>
    <definedName name="AnRecOutrasRecCorrentesFnt" localSheetId="10">'BDValores'!#REF!</definedName>
    <definedName name="AnRecOutrasRecCorrentesFnt" localSheetId="18">'BDValores'!#REF!</definedName>
    <definedName name="AnRecOutrasRecCorrentesFnt">'BDValores'!#REF!</definedName>
    <definedName name="AnRecReceitaAgropecuaria" localSheetId="7">'BDValores'!#REF!</definedName>
    <definedName name="AnRecReceitaAgropecuaria" localSheetId="15">'BDValores'!#REF!</definedName>
    <definedName name="AnRecReceitaAgropecuaria" localSheetId="8">'BDValores'!#REF!</definedName>
    <definedName name="AnRecReceitaAgropecuaria" localSheetId="9">'BDValores'!#REF!</definedName>
    <definedName name="AnRecReceitaAgropecuaria" localSheetId="5">'BDValores'!#REF!</definedName>
    <definedName name="AnRecReceitaAgropecuaria" localSheetId="13">'BDValores'!#REF!</definedName>
    <definedName name="AnRecReceitaAgropecuaria" localSheetId="12">'BDValores'!#REF!</definedName>
    <definedName name="AnRecReceitaAgropecuaria" localSheetId="17">'BDValores'!#REF!</definedName>
    <definedName name="AnRecReceitaAgropecuaria" localSheetId="10">'BDValores'!#REF!</definedName>
    <definedName name="AnRecReceitaAgropecuaria" localSheetId="18">'BDValores'!#REF!</definedName>
    <definedName name="AnRecReceitaAgropecuaria">'BDValores'!#REF!</definedName>
    <definedName name="AnRecReceitaAgropecuariaFnt" localSheetId="7">'BDValores'!#REF!</definedName>
    <definedName name="AnRecReceitaAgropecuariaFnt" localSheetId="15">'BDValores'!#REF!</definedName>
    <definedName name="AnRecReceitaAgropecuariaFnt" localSheetId="8">'BDValores'!#REF!</definedName>
    <definedName name="AnRecReceitaAgropecuariaFnt" localSheetId="9">'BDValores'!#REF!</definedName>
    <definedName name="AnRecReceitaAgropecuariaFnt" localSheetId="5">'BDValores'!#REF!</definedName>
    <definedName name="AnRecReceitaAgropecuariaFnt" localSheetId="13">'BDValores'!#REF!</definedName>
    <definedName name="AnRecReceitaAgropecuariaFnt" localSheetId="12">'BDValores'!#REF!</definedName>
    <definedName name="AnRecReceitaAgropecuariaFnt" localSheetId="17">'BDValores'!#REF!</definedName>
    <definedName name="AnRecReceitaAgropecuariaFnt" localSheetId="10">'BDValores'!#REF!</definedName>
    <definedName name="AnRecReceitaAgropecuariaFnt" localSheetId="18">'BDValores'!#REF!</definedName>
    <definedName name="AnRecReceitaAgropecuariaFnt">'BDValores'!#REF!</definedName>
    <definedName name="AnRecReceitaIndustrial" localSheetId="7">'BDValores'!#REF!</definedName>
    <definedName name="AnRecReceitaIndustrial" localSheetId="15">'BDValores'!#REF!</definedName>
    <definedName name="AnRecReceitaIndustrial" localSheetId="8">'BDValores'!#REF!</definedName>
    <definedName name="AnRecReceitaIndustrial" localSheetId="9">'BDValores'!#REF!</definedName>
    <definedName name="AnRecReceitaIndustrial" localSheetId="5">'BDValores'!#REF!</definedName>
    <definedName name="AnRecReceitaIndustrial" localSheetId="13">'BDValores'!#REF!</definedName>
    <definedName name="AnRecReceitaIndustrial" localSheetId="12">'BDValores'!#REF!</definedName>
    <definedName name="AnRecReceitaIndustrial" localSheetId="17">'BDValores'!#REF!</definedName>
    <definedName name="AnRecReceitaIndustrial" localSheetId="10">'BDValores'!#REF!</definedName>
    <definedName name="AnRecReceitaIndustrial" localSheetId="18">'BDValores'!#REF!</definedName>
    <definedName name="AnRecReceitaIndustrial">'BDValores'!#REF!</definedName>
    <definedName name="AnRecReceitaIndustrialFnt" localSheetId="7">'BDValores'!#REF!</definedName>
    <definedName name="AnRecReceitaIndustrialFnt" localSheetId="15">'BDValores'!#REF!</definedName>
    <definedName name="AnRecReceitaIndustrialFnt" localSheetId="8">'BDValores'!#REF!</definedName>
    <definedName name="AnRecReceitaIndustrialFnt" localSheetId="9">'BDValores'!#REF!</definedName>
    <definedName name="AnRecReceitaIndustrialFnt" localSheetId="5">'BDValores'!#REF!</definedName>
    <definedName name="AnRecReceitaIndustrialFnt" localSheetId="13">'BDValores'!#REF!</definedName>
    <definedName name="AnRecReceitaIndustrialFnt" localSheetId="12">'BDValores'!#REF!</definedName>
    <definedName name="AnRecReceitaIndustrialFnt" localSheetId="17">'BDValores'!#REF!</definedName>
    <definedName name="AnRecReceitaIndustrialFnt" localSheetId="10">'BDValores'!#REF!</definedName>
    <definedName name="AnRecReceitaIndustrialFnt" localSheetId="18">'BDValores'!#REF!</definedName>
    <definedName name="AnRecReceitaIndustrialFnt">'BDValores'!#REF!</definedName>
    <definedName name="AnRecReceitasContribuições" localSheetId="7">'BDValores'!#REF!</definedName>
    <definedName name="AnRecReceitasContribuições" localSheetId="15">'BDValores'!#REF!</definedName>
    <definedName name="AnRecReceitasContribuições" localSheetId="8">'BDValores'!#REF!</definedName>
    <definedName name="AnRecReceitasContribuições" localSheetId="9">'BDValores'!#REF!</definedName>
    <definedName name="AnRecReceitasContribuições" localSheetId="5">'BDValores'!#REF!</definedName>
    <definedName name="AnRecReceitasContribuições" localSheetId="13">'BDValores'!#REF!</definedName>
    <definedName name="AnRecReceitasContribuições" localSheetId="12">'BDValores'!#REF!</definedName>
    <definedName name="AnRecReceitasContribuições" localSheetId="17">'BDValores'!#REF!</definedName>
    <definedName name="AnRecReceitasContribuições" localSheetId="10">'BDValores'!#REF!</definedName>
    <definedName name="AnRecReceitasContribuições" localSheetId="18">'BDValores'!#REF!</definedName>
    <definedName name="AnRecReceitasContribuições">'BDValores'!#REF!</definedName>
    <definedName name="AnRecReceitasContribuiçõesFnt" localSheetId="7">'BDValores'!#REF!</definedName>
    <definedName name="AnRecReceitasContribuiçõesFnt" localSheetId="15">'BDValores'!#REF!</definedName>
    <definedName name="AnRecReceitasContribuiçõesFnt" localSheetId="8">'BDValores'!#REF!</definedName>
    <definedName name="AnRecReceitasContribuiçõesFnt" localSheetId="9">'BDValores'!#REF!</definedName>
    <definedName name="AnRecReceitasContribuiçõesFnt" localSheetId="5">'BDValores'!#REF!</definedName>
    <definedName name="AnRecReceitasContribuiçõesFnt" localSheetId="13">'BDValores'!#REF!</definedName>
    <definedName name="AnRecReceitasContribuiçõesFnt" localSheetId="12">'BDValores'!#REF!</definedName>
    <definedName name="AnRecReceitasContribuiçõesFnt" localSheetId="17">'BDValores'!#REF!</definedName>
    <definedName name="AnRecReceitasContribuiçõesFnt" localSheetId="10">'BDValores'!#REF!</definedName>
    <definedName name="AnRecReceitasContribuiçõesFnt" localSheetId="18">'BDValores'!#REF!</definedName>
    <definedName name="AnRecReceitasContribuiçõesFnt">'BDValores'!#REF!</definedName>
    <definedName name="AnRecReceitaServiço" localSheetId="7">'BDValores'!#REF!</definedName>
    <definedName name="AnRecReceitaServiço" localSheetId="15">'BDValores'!#REF!</definedName>
    <definedName name="AnRecReceitaServiço" localSheetId="8">'BDValores'!#REF!</definedName>
    <definedName name="AnRecReceitaServiço" localSheetId="9">'BDValores'!#REF!</definedName>
    <definedName name="AnRecReceitaServiço" localSheetId="5">'BDValores'!#REF!</definedName>
    <definedName name="AnRecReceitaServiço" localSheetId="13">'BDValores'!#REF!</definedName>
    <definedName name="AnRecReceitaServiço" localSheetId="12">'BDValores'!#REF!</definedName>
    <definedName name="AnRecReceitaServiço" localSheetId="17">'BDValores'!#REF!</definedName>
    <definedName name="AnRecReceitaServiço" localSheetId="10">'BDValores'!#REF!</definedName>
    <definedName name="AnRecReceitaServiço" localSheetId="18">'BDValores'!#REF!</definedName>
    <definedName name="AnRecReceitaServiço">'BDValores'!#REF!</definedName>
    <definedName name="AnRecReceitaServiçoFnt" localSheetId="7">'BDValores'!#REF!</definedName>
    <definedName name="AnRecReceitaServiçoFnt" localSheetId="15">'BDValores'!#REF!</definedName>
    <definedName name="AnRecReceitaServiçoFnt" localSheetId="8">'BDValores'!#REF!</definedName>
    <definedName name="AnRecReceitaServiçoFnt" localSheetId="9">'BDValores'!#REF!</definedName>
    <definedName name="AnRecReceitaServiçoFnt" localSheetId="5">'BDValores'!#REF!</definedName>
    <definedName name="AnRecReceitaServiçoFnt" localSheetId="13">'BDValores'!#REF!</definedName>
    <definedName name="AnRecReceitaServiçoFnt" localSheetId="12">'BDValores'!#REF!</definedName>
    <definedName name="AnRecReceitaServiçoFnt" localSheetId="17">'BDValores'!#REF!</definedName>
    <definedName name="AnRecReceitaServiçoFnt" localSheetId="10">'BDValores'!#REF!</definedName>
    <definedName name="AnRecReceitaServiçoFnt" localSheetId="18">'BDValores'!#REF!</definedName>
    <definedName name="AnRecReceitaServiçoFnt">'BDValores'!#REF!</definedName>
    <definedName name="AnRecReceitasPatrimoniais" localSheetId="7">'BDValores'!#REF!</definedName>
    <definedName name="AnRecReceitasPatrimoniais" localSheetId="15">'BDValores'!#REF!</definedName>
    <definedName name="AnRecReceitasPatrimoniais" localSheetId="8">'BDValores'!#REF!</definedName>
    <definedName name="AnRecReceitasPatrimoniais" localSheetId="9">'BDValores'!#REF!</definedName>
    <definedName name="AnRecReceitasPatrimoniais" localSheetId="5">'BDValores'!#REF!</definedName>
    <definedName name="AnRecReceitasPatrimoniais" localSheetId="13">'BDValores'!#REF!</definedName>
    <definedName name="AnRecReceitasPatrimoniais" localSheetId="12">'BDValores'!#REF!</definedName>
    <definedName name="AnRecReceitasPatrimoniais" localSheetId="17">'BDValores'!#REF!</definedName>
    <definedName name="AnRecReceitasPatrimoniais" localSheetId="10">'BDValores'!#REF!</definedName>
    <definedName name="AnRecReceitasPatrimoniais" localSheetId="18">'BDValores'!#REF!</definedName>
    <definedName name="AnRecReceitasPatrimoniais">'BDValores'!#REF!</definedName>
    <definedName name="AnRecReceitasPatrimoniaisFnt" localSheetId="7">'BDValores'!#REF!</definedName>
    <definedName name="AnRecReceitasPatrimoniaisFnt" localSheetId="15">'BDValores'!#REF!</definedName>
    <definedName name="AnRecReceitasPatrimoniaisFnt" localSheetId="8">'BDValores'!#REF!</definedName>
    <definedName name="AnRecReceitasPatrimoniaisFnt" localSheetId="9">'BDValores'!#REF!</definedName>
    <definedName name="AnRecReceitasPatrimoniaisFnt" localSheetId="5">'BDValores'!#REF!</definedName>
    <definedName name="AnRecReceitasPatrimoniaisFnt" localSheetId="13">'BDValores'!#REF!</definedName>
    <definedName name="AnRecReceitasPatrimoniaisFnt" localSheetId="12">'BDValores'!#REF!</definedName>
    <definedName name="AnRecReceitasPatrimoniaisFnt" localSheetId="17">'BDValores'!#REF!</definedName>
    <definedName name="AnRecReceitasPatrimoniaisFnt" localSheetId="10">'BDValores'!#REF!</definedName>
    <definedName name="AnRecReceitasPatrimoniaisFnt" localSheetId="18">'BDValores'!#REF!</definedName>
    <definedName name="AnRecReceitasPatrimoniaisFnt">'BDValores'!#REF!</definedName>
    <definedName name="AnRecReceitaTributaria" localSheetId="7">'BDValores'!#REF!</definedName>
    <definedName name="AnRecReceitaTributaria" localSheetId="15">'BDValores'!#REF!</definedName>
    <definedName name="AnRecReceitaTributaria" localSheetId="8">'BDValores'!#REF!</definedName>
    <definedName name="AnRecReceitaTributaria" localSheetId="9">'BDValores'!#REF!</definedName>
    <definedName name="AnRecReceitaTributaria" localSheetId="5">'BDValores'!#REF!</definedName>
    <definedName name="AnRecReceitaTributaria" localSheetId="13">'BDValores'!#REF!</definedName>
    <definedName name="AnRecReceitaTributaria" localSheetId="12">'BDValores'!#REF!</definedName>
    <definedName name="AnRecReceitaTributaria" localSheetId="17">'BDValores'!#REF!</definedName>
    <definedName name="AnRecReceitaTributaria" localSheetId="10">'BDValores'!#REF!</definedName>
    <definedName name="AnRecReceitaTributaria" localSheetId="18">'BDValores'!#REF!</definedName>
    <definedName name="AnRecReceitaTributaria">'BDValores'!#REF!</definedName>
    <definedName name="AnRecReceitaTributariaFnt" localSheetId="7">'BDValores'!#REF!</definedName>
    <definedName name="AnRecReceitaTributariaFnt" localSheetId="15">'BDValores'!#REF!</definedName>
    <definedName name="AnRecReceitaTributariaFnt" localSheetId="8">'BDValores'!#REF!</definedName>
    <definedName name="AnRecReceitaTributariaFnt" localSheetId="9">'BDValores'!#REF!</definedName>
    <definedName name="AnRecReceitaTributariaFnt" localSheetId="5">'BDValores'!#REF!</definedName>
    <definedName name="AnRecReceitaTributariaFnt" localSheetId="13">'BDValores'!#REF!</definedName>
    <definedName name="AnRecReceitaTributariaFnt" localSheetId="12">'BDValores'!#REF!</definedName>
    <definedName name="AnRecReceitaTributariaFnt" localSheetId="17">'BDValores'!#REF!</definedName>
    <definedName name="AnRecReceitaTributariaFnt" localSheetId="10">'BDValores'!#REF!</definedName>
    <definedName name="AnRecReceitaTributariaFnt" localSheetId="18">'BDValores'!#REF!</definedName>
    <definedName name="AnRecReceitaTributariaFnt">'BDValores'!#REF!</definedName>
    <definedName name="AnRecRecServSaude" localSheetId="7">'BDValores'!#REF!</definedName>
    <definedName name="AnRecRecServSaude" localSheetId="15">'BDValores'!#REF!</definedName>
    <definedName name="AnRecRecServSaude" localSheetId="8">'BDValores'!#REF!</definedName>
    <definedName name="AnRecRecServSaude" localSheetId="9">'BDValores'!#REF!</definedName>
    <definedName name="AnRecRecServSaude" localSheetId="5">'BDValores'!#REF!</definedName>
    <definedName name="AnRecRecServSaude" localSheetId="13">'BDValores'!#REF!</definedName>
    <definedName name="AnRecRecServSaude" localSheetId="12">'BDValores'!#REF!</definedName>
    <definedName name="AnRecRecServSaude" localSheetId="17">'BDValores'!#REF!</definedName>
    <definedName name="AnRecRecServSaude" localSheetId="10">'BDValores'!#REF!</definedName>
    <definedName name="AnRecRecServSaude" localSheetId="18">'BDValores'!#REF!</definedName>
    <definedName name="AnRecRecServSaude">'BDValores'!#REF!</definedName>
    <definedName name="AnRecRecServSaudeFnt" localSheetId="7">'BDValores'!#REF!</definedName>
    <definedName name="AnRecRecServSaudeFnt" localSheetId="15">'BDValores'!#REF!</definedName>
    <definedName name="AnRecRecServSaudeFnt" localSheetId="8">'BDValores'!#REF!</definedName>
    <definedName name="AnRecRecServSaudeFnt" localSheetId="9">'BDValores'!#REF!</definedName>
    <definedName name="AnRecRecServSaudeFnt" localSheetId="5">'BDValores'!#REF!</definedName>
    <definedName name="AnRecRecServSaudeFnt" localSheetId="13">'BDValores'!#REF!</definedName>
    <definedName name="AnRecRecServSaudeFnt" localSheetId="12">'BDValores'!#REF!</definedName>
    <definedName name="AnRecRecServSaudeFnt" localSheetId="17">'BDValores'!#REF!</definedName>
    <definedName name="AnRecRecServSaudeFnt" localSheetId="10">'BDValores'!#REF!</definedName>
    <definedName name="AnRecRecServSaudeFnt" localSheetId="18">'BDValores'!#REF!</definedName>
    <definedName name="AnRecRecServSaudeFnt">'BDValores'!#REF!</definedName>
    <definedName name="AnRecTransCorrentes" localSheetId="7">'BDValores'!#REF!</definedName>
    <definedName name="AnRecTransCorrentes" localSheetId="15">'BDValores'!#REF!</definedName>
    <definedName name="AnRecTransCorrentes" localSheetId="8">'BDValores'!#REF!</definedName>
    <definedName name="AnRecTransCorrentes" localSheetId="9">'BDValores'!#REF!</definedName>
    <definedName name="AnRecTransCorrentes" localSheetId="5">'BDValores'!#REF!</definedName>
    <definedName name="AnRecTransCorrentes" localSheetId="13">'BDValores'!#REF!</definedName>
    <definedName name="AnRecTransCorrentes" localSheetId="12">'BDValores'!#REF!</definedName>
    <definedName name="AnRecTransCorrentes" localSheetId="17">'BDValores'!#REF!</definedName>
    <definedName name="AnRecTransCorrentes" localSheetId="10">'BDValores'!#REF!</definedName>
    <definedName name="AnRecTransCorrentes" localSheetId="18">'BDValores'!#REF!</definedName>
    <definedName name="AnRecTransCorrentes">'BDValores'!#REF!</definedName>
    <definedName name="AnRecTransCorrentesFnt" localSheetId="7">'BDValores'!#REF!</definedName>
    <definedName name="AnRecTransCorrentesFnt" localSheetId="15">'BDValores'!#REF!</definedName>
    <definedName name="AnRecTransCorrentesFnt" localSheetId="8">'BDValores'!#REF!</definedName>
    <definedName name="AnRecTransCorrentesFnt" localSheetId="9">'BDValores'!#REF!</definedName>
    <definedName name="AnRecTransCorrentesFnt" localSheetId="5">'BDValores'!#REF!</definedName>
    <definedName name="AnRecTransCorrentesFnt" localSheetId="13">'BDValores'!#REF!</definedName>
    <definedName name="AnRecTransCorrentesFnt" localSheetId="12">'BDValores'!#REF!</definedName>
    <definedName name="AnRecTransCorrentesFnt" localSheetId="17">'BDValores'!#REF!</definedName>
    <definedName name="AnRecTransCorrentesFnt" localSheetId="10">'BDValores'!#REF!</definedName>
    <definedName name="AnRecTransCorrentesFnt" localSheetId="18">'BDValores'!#REF!</definedName>
    <definedName name="AnRecTransCorrentesFnt">'BDValores'!#REF!</definedName>
    <definedName name="AnRecTransfCapConvEstadoSaude" localSheetId="7">'BDValores'!#REF!</definedName>
    <definedName name="AnRecTransfCapConvEstadoSaude" localSheetId="15">'BDValores'!#REF!</definedName>
    <definedName name="AnRecTransfCapConvEstadoSaude" localSheetId="8">'BDValores'!#REF!</definedName>
    <definedName name="AnRecTransfCapConvEstadoSaude" localSheetId="9">'BDValores'!#REF!</definedName>
    <definedName name="AnRecTransfCapConvEstadoSaude" localSheetId="5">'BDValores'!#REF!</definedName>
    <definedName name="AnRecTransfCapConvEstadoSaude" localSheetId="13">'BDValores'!#REF!</definedName>
    <definedName name="AnRecTransfCapConvEstadoSaude" localSheetId="12">'BDValores'!#REF!</definedName>
    <definedName name="AnRecTransfCapConvEstadoSaude" localSheetId="17">'BDValores'!#REF!</definedName>
    <definedName name="AnRecTransfCapConvEstadoSaude" localSheetId="10">'BDValores'!#REF!</definedName>
    <definedName name="AnRecTransfCapConvEstadoSaude" localSheetId="18">'BDValores'!#REF!</definedName>
    <definedName name="AnRecTransfCapConvEstadoSaude">'BDValores'!#REF!</definedName>
    <definedName name="AnRecTransfCapConvEstadoSaudeFnt" localSheetId="7">'BDValores'!#REF!</definedName>
    <definedName name="AnRecTransfCapConvEstadoSaudeFnt" localSheetId="15">'BDValores'!#REF!</definedName>
    <definedName name="AnRecTransfCapConvEstadoSaudeFnt" localSheetId="8">'BDValores'!#REF!</definedName>
    <definedName name="AnRecTransfCapConvEstadoSaudeFnt" localSheetId="9">'BDValores'!#REF!</definedName>
    <definedName name="AnRecTransfCapConvEstadoSaudeFnt" localSheetId="5">'BDValores'!#REF!</definedName>
    <definedName name="AnRecTransfCapConvEstadoSaudeFnt" localSheetId="13">'BDValores'!#REF!</definedName>
    <definedName name="AnRecTransfCapConvEstadoSaudeFnt" localSheetId="12">'BDValores'!#REF!</definedName>
    <definedName name="AnRecTransfCapConvEstadoSaudeFnt" localSheetId="17">'BDValores'!#REF!</definedName>
    <definedName name="AnRecTransfCapConvEstadoSaudeFnt" localSheetId="10">'BDValores'!#REF!</definedName>
    <definedName name="AnRecTransfCapConvEstadoSaudeFnt" localSheetId="18">'BDValores'!#REF!</definedName>
    <definedName name="AnRecTransfCapConvEstadoSaudeFnt">'BDValores'!#REF!</definedName>
    <definedName name="AnRecTransfCapConvMunicSaude" localSheetId="7">'BDValores'!#REF!</definedName>
    <definedName name="AnRecTransfCapConvMunicSaude" localSheetId="15">'BDValores'!#REF!</definedName>
    <definedName name="AnRecTransfCapConvMunicSaude" localSheetId="8">'BDValores'!#REF!</definedName>
    <definedName name="AnRecTransfCapConvMunicSaude" localSheetId="9">'BDValores'!#REF!</definedName>
    <definedName name="AnRecTransfCapConvMunicSaude" localSheetId="5">'BDValores'!#REF!</definedName>
    <definedName name="AnRecTransfCapConvMunicSaude" localSheetId="13">'BDValores'!#REF!</definedName>
    <definedName name="AnRecTransfCapConvMunicSaude" localSheetId="12">'BDValores'!#REF!</definedName>
    <definedName name="AnRecTransfCapConvMunicSaude" localSheetId="17">'BDValores'!#REF!</definedName>
    <definedName name="AnRecTransfCapConvMunicSaude" localSheetId="10">'BDValores'!#REF!</definedName>
    <definedName name="AnRecTransfCapConvMunicSaude" localSheetId="18">'BDValores'!#REF!</definedName>
    <definedName name="AnRecTransfCapConvMunicSaude">'BDValores'!#REF!</definedName>
    <definedName name="AnRecTransfCapConvMunicSaudeFnt" localSheetId="7">'BDValores'!#REF!</definedName>
    <definedName name="AnRecTransfCapConvMunicSaudeFnt" localSheetId="15">'BDValores'!#REF!</definedName>
    <definedName name="AnRecTransfCapConvMunicSaudeFnt" localSheetId="8">'BDValores'!#REF!</definedName>
    <definedName name="AnRecTransfCapConvMunicSaudeFnt" localSheetId="9">'BDValores'!#REF!</definedName>
    <definedName name="AnRecTransfCapConvMunicSaudeFnt" localSheetId="5">'BDValores'!#REF!</definedName>
    <definedName name="AnRecTransfCapConvMunicSaudeFnt" localSheetId="13">'BDValores'!#REF!</definedName>
    <definedName name="AnRecTransfCapConvMunicSaudeFnt" localSheetId="12">'BDValores'!#REF!</definedName>
    <definedName name="AnRecTransfCapConvMunicSaudeFnt" localSheetId="17">'BDValores'!#REF!</definedName>
    <definedName name="AnRecTransfCapConvMunicSaudeFnt" localSheetId="10">'BDValores'!#REF!</definedName>
    <definedName name="AnRecTransfCapConvMunicSaudeFnt" localSheetId="18">'BDValores'!#REF!</definedName>
    <definedName name="AnRecTransfCapConvMunicSaudeFnt">'BDValores'!#REF!</definedName>
    <definedName name="AnRecTransfCapConvUniaoSaude" localSheetId="7">'BDValores'!#REF!</definedName>
    <definedName name="AnRecTransfCapConvUniaoSaude" localSheetId="15">'BDValores'!#REF!</definedName>
    <definedName name="AnRecTransfCapConvUniaoSaude" localSheetId="8">'BDValores'!#REF!</definedName>
    <definedName name="AnRecTransfCapConvUniaoSaude" localSheetId="9">'BDValores'!#REF!</definedName>
    <definedName name="AnRecTransfCapConvUniaoSaude" localSheetId="5">'BDValores'!#REF!</definedName>
    <definedName name="AnRecTransfCapConvUniaoSaude" localSheetId="13">'BDValores'!#REF!</definedName>
    <definedName name="AnRecTransfCapConvUniaoSaude" localSheetId="12">'BDValores'!#REF!</definedName>
    <definedName name="AnRecTransfCapConvUniaoSaude" localSheetId="17">'BDValores'!#REF!</definedName>
    <definedName name="AnRecTransfCapConvUniaoSaude" localSheetId="10">'BDValores'!#REF!</definedName>
    <definedName name="AnRecTransfCapConvUniaoSaude" localSheetId="18">'BDValores'!#REF!</definedName>
    <definedName name="AnRecTransfCapConvUniaoSaude">'BDValores'!#REF!</definedName>
    <definedName name="AnRecTransfCapConvUniaoSaudeFnt" localSheetId="7">'BDValores'!#REF!</definedName>
    <definedName name="AnRecTransfCapConvUniaoSaudeFnt" localSheetId="15">'BDValores'!#REF!</definedName>
    <definedName name="AnRecTransfCapConvUniaoSaudeFnt" localSheetId="8">'BDValores'!#REF!</definedName>
    <definedName name="AnRecTransfCapConvUniaoSaudeFnt" localSheetId="9">'BDValores'!#REF!</definedName>
    <definedName name="AnRecTransfCapConvUniaoSaudeFnt" localSheetId="5">'BDValores'!#REF!</definedName>
    <definedName name="AnRecTransfCapConvUniaoSaudeFnt" localSheetId="13">'BDValores'!#REF!</definedName>
    <definedName name="AnRecTransfCapConvUniaoSaudeFnt" localSheetId="12">'BDValores'!#REF!</definedName>
    <definedName name="AnRecTransfCapConvUniaoSaudeFnt" localSheetId="17">'BDValores'!#REF!</definedName>
    <definedName name="AnRecTransfCapConvUniaoSaudeFnt" localSheetId="10">'BDValores'!#REF!</definedName>
    <definedName name="AnRecTransfCapConvUniaoSaudeFnt" localSheetId="18">'BDValores'!#REF!</definedName>
    <definedName name="AnRecTransfCapConvUniaoSaudeFnt">'BDValores'!#REF!</definedName>
    <definedName name="AnRecTransfCapEstadoSaude" localSheetId="7">'BDValores'!#REF!</definedName>
    <definedName name="AnRecTransfCapEstadoSaude" localSheetId="15">'BDValores'!#REF!</definedName>
    <definedName name="AnRecTransfCapEstadoSaude" localSheetId="8">'BDValores'!#REF!</definedName>
    <definedName name="AnRecTransfCapEstadoSaude" localSheetId="9">'BDValores'!#REF!</definedName>
    <definedName name="AnRecTransfCapEstadoSaude" localSheetId="5">'BDValores'!#REF!</definedName>
    <definedName name="AnRecTransfCapEstadoSaude" localSheetId="13">'BDValores'!#REF!</definedName>
    <definedName name="AnRecTransfCapEstadoSaude" localSheetId="12">'BDValores'!#REF!</definedName>
    <definedName name="AnRecTransfCapEstadoSaude" localSheetId="17">'BDValores'!#REF!</definedName>
    <definedName name="AnRecTransfCapEstadoSaude" localSheetId="10">'BDValores'!#REF!</definedName>
    <definedName name="AnRecTransfCapEstadoSaude" localSheetId="18">'BDValores'!#REF!</definedName>
    <definedName name="AnRecTransfCapEstadoSaude">'BDValores'!#REF!</definedName>
    <definedName name="AnRecTransfCapEstadoSaudeFnt" localSheetId="7">'BDValores'!#REF!</definedName>
    <definedName name="AnRecTransfCapEstadoSaudeFnt" localSheetId="15">'BDValores'!#REF!</definedName>
    <definedName name="AnRecTransfCapEstadoSaudeFnt" localSheetId="8">'BDValores'!#REF!</definedName>
    <definedName name="AnRecTransfCapEstadoSaudeFnt" localSheetId="9">'BDValores'!#REF!</definedName>
    <definedName name="AnRecTransfCapEstadoSaudeFnt" localSheetId="5">'BDValores'!#REF!</definedName>
    <definedName name="AnRecTransfCapEstadoSaudeFnt" localSheetId="13">'BDValores'!#REF!</definedName>
    <definedName name="AnRecTransfCapEstadoSaudeFnt" localSheetId="12">'BDValores'!#REF!</definedName>
    <definedName name="AnRecTransfCapEstadoSaudeFnt" localSheetId="17">'BDValores'!#REF!</definedName>
    <definedName name="AnRecTransfCapEstadoSaudeFnt" localSheetId="10">'BDValores'!#REF!</definedName>
    <definedName name="AnRecTransfCapEstadoSaudeFnt" localSheetId="18">'BDValores'!#REF!</definedName>
    <definedName name="AnRecTransfCapEstadoSaudeFnt">'BDValores'!#REF!</definedName>
    <definedName name="AnRecTransfCapMunicSaude" localSheetId="7">'BDValores'!#REF!</definedName>
    <definedName name="AnRecTransfCapMunicSaude" localSheetId="15">'BDValores'!#REF!</definedName>
    <definedName name="AnRecTransfCapMunicSaude" localSheetId="8">'BDValores'!#REF!</definedName>
    <definedName name="AnRecTransfCapMunicSaude" localSheetId="9">'BDValores'!#REF!</definedName>
    <definedName name="AnRecTransfCapMunicSaude" localSheetId="5">'BDValores'!#REF!</definedName>
    <definedName name="AnRecTransfCapMunicSaude" localSheetId="13">'BDValores'!#REF!</definedName>
    <definedName name="AnRecTransfCapMunicSaude" localSheetId="12">'BDValores'!#REF!</definedName>
    <definedName name="AnRecTransfCapMunicSaude" localSheetId="17">'BDValores'!#REF!</definedName>
    <definedName name="AnRecTransfCapMunicSaude" localSheetId="10">'BDValores'!#REF!</definedName>
    <definedName name="AnRecTransfCapMunicSaude" localSheetId="18">'BDValores'!#REF!</definedName>
    <definedName name="AnRecTransfCapMunicSaude">'BDValores'!#REF!</definedName>
    <definedName name="AnRecTransfCapMunicSaudeFnt" localSheetId="7">'BDValores'!#REF!</definedName>
    <definedName name="AnRecTransfCapMunicSaudeFnt" localSheetId="15">'BDValores'!#REF!</definedName>
    <definedName name="AnRecTransfCapMunicSaudeFnt" localSheetId="8">'BDValores'!#REF!</definedName>
    <definedName name="AnRecTransfCapMunicSaudeFnt" localSheetId="9">'BDValores'!#REF!</definedName>
    <definedName name="AnRecTransfCapMunicSaudeFnt" localSheetId="5">'BDValores'!#REF!</definedName>
    <definedName name="AnRecTransfCapMunicSaudeFnt" localSheetId="13">'BDValores'!#REF!</definedName>
    <definedName name="AnRecTransfCapMunicSaudeFnt" localSheetId="12">'BDValores'!#REF!</definedName>
    <definedName name="AnRecTransfCapMunicSaudeFnt" localSheetId="17">'BDValores'!#REF!</definedName>
    <definedName name="AnRecTransfCapMunicSaudeFnt" localSheetId="10">'BDValores'!#REF!</definedName>
    <definedName name="AnRecTransfCapMunicSaudeFnt" localSheetId="18">'BDValores'!#REF!</definedName>
    <definedName name="AnRecTransfCapMunicSaudeFnt">'BDValores'!#REF!</definedName>
    <definedName name="AnRecTransfCapUniaoSaude" localSheetId="7">'BDValores'!#REF!</definedName>
    <definedName name="AnRecTransfCapUniaoSaude" localSheetId="15">'BDValores'!#REF!</definedName>
    <definedName name="AnRecTransfCapUniaoSaude" localSheetId="8">'BDValores'!#REF!</definedName>
    <definedName name="AnRecTransfCapUniaoSaude" localSheetId="9">'BDValores'!#REF!</definedName>
    <definedName name="AnRecTransfCapUniaoSaude" localSheetId="5">'BDValores'!#REF!</definedName>
    <definedName name="AnRecTransfCapUniaoSaude" localSheetId="13">'BDValores'!#REF!</definedName>
    <definedName name="AnRecTransfCapUniaoSaude" localSheetId="12">'BDValores'!#REF!</definedName>
    <definedName name="AnRecTransfCapUniaoSaude" localSheetId="17">'BDValores'!#REF!</definedName>
    <definedName name="AnRecTransfCapUniaoSaude" localSheetId="10">'BDValores'!#REF!</definedName>
    <definedName name="AnRecTransfCapUniaoSaude" localSheetId="18">'BDValores'!#REF!</definedName>
    <definedName name="AnRecTransfCapUniaoSaude">'BDValores'!#REF!</definedName>
    <definedName name="AnRecTransfCapUniaoSaudeFnt" localSheetId="7">'BDValores'!#REF!</definedName>
    <definedName name="AnRecTransfCapUniaoSaudeFnt" localSheetId="15">'BDValores'!#REF!</definedName>
    <definedName name="AnRecTransfCapUniaoSaudeFnt" localSheetId="8">'BDValores'!#REF!</definedName>
    <definedName name="AnRecTransfCapUniaoSaudeFnt" localSheetId="9">'BDValores'!#REF!</definedName>
    <definedName name="AnRecTransfCapUniaoSaudeFnt" localSheetId="5">'BDValores'!#REF!</definedName>
    <definedName name="AnRecTransfCapUniaoSaudeFnt" localSheetId="13">'BDValores'!#REF!</definedName>
    <definedName name="AnRecTransfCapUniaoSaudeFnt" localSheetId="12">'BDValores'!#REF!</definedName>
    <definedName name="AnRecTransfCapUniaoSaudeFnt" localSheetId="17">'BDValores'!#REF!</definedName>
    <definedName name="AnRecTransfCapUniaoSaudeFnt" localSheetId="10">'BDValores'!#REF!</definedName>
    <definedName name="AnRecTransfCapUniaoSaudeFnt" localSheetId="18">'BDValores'!#REF!</definedName>
    <definedName name="AnRecTransfCapUniaoSaudeFnt">'BDValores'!#REF!</definedName>
    <definedName name="AnRecTransfConvEstadoSaude" localSheetId="7">'BDValores'!#REF!</definedName>
    <definedName name="AnRecTransfConvEstadoSaude" localSheetId="15">'BDValores'!#REF!</definedName>
    <definedName name="AnRecTransfConvEstadoSaude" localSheetId="8">'BDValores'!#REF!</definedName>
    <definedName name="AnRecTransfConvEstadoSaude" localSheetId="9">'BDValores'!#REF!</definedName>
    <definedName name="AnRecTransfConvEstadoSaude" localSheetId="5">'BDValores'!#REF!</definedName>
    <definedName name="AnRecTransfConvEstadoSaude" localSheetId="13">'BDValores'!#REF!</definedName>
    <definedName name="AnRecTransfConvEstadoSaude" localSheetId="12">'BDValores'!#REF!</definedName>
    <definedName name="AnRecTransfConvEstadoSaude" localSheetId="17">'BDValores'!#REF!</definedName>
    <definedName name="AnRecTransfConvEstadoSaude" localSheetId="10">'BDValores'!#REF!</definedName>
    <definedName name="AnRecTransfConvEstadoSaude" localSheetId="18">'BDValores'!#REF!</definedName>
    <definedName name="AnRecTransfConvEstadoSaude">'BDValores'!#REF!</definedName>
    <definedName name="AnRecTransfConvEstadoSaudeFnt" localSheetId="7">'BDValores'!#REF!</definedName>
    <definedName name="AnRecTransfConvEstadoSaudeFnt" localSheetId="15">'BDValores'!#REF!</definedName>
    <definedName name="AnRecTransfConvEstadoSaudeFnt" localSheetId="8">'BDValores'!#REF!</definedName>
    <definedName name="AnRecTransfConvEstadoSaudeFnt" localSheetId="9">'BDValores'!#REF!</definedName>
    <definedName name="AnRecTransfConvEstadoSaudeFnt" localSheetId="5">'BDValores'!#REF!</definedName>
    <definedName name="AnRecTransfConvEstadoSaudeFnt" localSheetId="13">'BDValores'!#REF!</definedName>
    <definedName name="AnRecTransfConvEstadoSaudeFnt" localSheetId="12">'BDValores'!#REF!</definedName>
    <definedName name="AnRecTransfConvEstadoSaudeFnt" localSheetId="17">'BDValores'!#REF!</definedName>
    <definedName name="AnRecTransfConvEstadoSaudeFnt" localSheetId="10">'BDValores'!#REF!</definedName>
    <definedName name="AnRecTransfConvEstadoSaudeFnt" localSheetId="18">'BDValores'!#REF!</definedName>
    <definedName name="AnRecTransfConvEstadoSaudeFnt">'BDValores'!#REF!</definedName>
    <definedName name="AnRecTransfConvMunicSaude" localSheetId="7">'BDValores'!#REF!</definedName>
    <definedName name="AnRecTransfConvMunicSaude" localSheetId="15">'BDValores'!#REF!</definedName>
    <definedName name="AnRecTransfConvMunicSaude" localSheetId="8">'BDValores'!#REF!</definedName>
    <definedName name="AnRecTransfConvMunicSaude" localSheetId="9">'BDValores'!#REF!</definedName>
    <definedName name="AnRecTransfConvMunicSaude" localSheetId="5">'BDValores'!#REF!</definedName>
    <definedName name="AnRecTransfConvMunicSaude" localSheetId="13">'BDValores'!#REF!</definedName>
    <definedName name="AnRecTransfConvMunicSaude" localSheetId="12">'BDValores'!#REF!</definedName>
    <definedName name="AnRecTransfConvMunicSaude" localSheetId="17">'BDValores'!#REF!</definedName>
    <definedName name="AnRecTransfConvMunicSaude" localSheetId="10">'BDValores'!#REF!</definedName>
    <definedName name="AnRecTransfConvMunicSaude" localSheetId="18">'BDValores'!#REF!</definedName>
    <definedName name="AnRecTransfConvMunicSaude">'BDValores'!#REF!</definedName>
    <definedName name="AnRecTransfConvMunicSaudeFnt" localSheetId="7">'BDValores'!#REF!</definedName>
    <definedName name="AnRecTransfConvMunicSaudeFnt" localSheetId="15">'BDValores'!#REF!</definedName>
    <definedName name="AnRecTransfConvMunicSaudeFnt" localSheetId="8">'BDValores'!#REF!</definedName>
    <definedName name="AnRecTransfConvMunicSaudeFnt" localSheetId="9">'BDValores'!#REF!</definedName>
    <definedName name="AnRecTransfConvMunicSaudeFnt" localSheetId="5">'BDValores'!#REF!</definedName>
    <definedName name="AnRecTransfConvMunicSaudeFnt" localSheetId="13">'BDValores'!#REF!</definedName>
    <definedName name="AnRecTransfConvMunicSaudeFnt" localSheetId="12">'BDValores'!#REF!</definedName>
    <definedName name="AnRecTransfConvMunicSaudeFnt" localSheetId="17">'BDValores'!#REF!</definedName>
    <definedName name="AnRecTransfConvMunicSaudeFnt" localSheetId="10">'BDValores'!#REF!</definedName>
    <definedName name="AnRecTransfConvMunicSaudeFnt" localSheetId="18">'BDValores'!#REF!</definedName>
    <definedName name="AnRecTransfConvMunicSaudeFnt">'BDValores'!#REF!</definedName>
    <definedName name="AnRecTransfConvUniaoSaude" localSheetId="7">'BDValores'!#REF!</definedName>
    <definedName name="AnRecTransfConvUniaoSaude" localSheetId="15">'BDValores'!#REF!</definedName>
    <definedName name="AnRecTransfConvUniaoSaude" localSheetId="8">'BDValores'!#REF!</definedName>
    <definedName name="AnRecTransfConvUniaoSaude" localSheetId="9">'BDValores'!#REF!</definedName>
    <definedName name="AnRecTransfConvUniaoSaude" localSheetId="5">'BDValores'!#REF!</definedName>
    <definedName name="AnRecTransfConvUniaoSaude" localSheetId="13">'BDValores'!#REF!</definedName>
    <definedName name="AnRecTransfConvUniaoSaude" localSheetId="12">'BDValores'!#REF!</definedName>
    <definedName name="AnRecTransfConvUniaoSaude" localSheetId="17">'BDValores'!#REF!</definedName>
    <definedName name="AnRecTransfConvUniaoSaude" localSheetId="10">'BDValores'!#REF!</definedName>
    <definedName name="AnRecTransfConvUniaoSaude" localSheetId="18">'BDValores'!#REF!</definedName>
    <definedName name="AnRecTransfConvUniaoSaude">'BDValores'!#REF!</definedName>
    <definedName name="AnRecTransfConvUniaoSaudeFnt" localSheetId="7">'BDValores'!#REF!</definedName>
    <definedName name="AnRecTransfConvUniaoSaudeFnt" localSheetId="15">'BDValores'!#REF!</definedName>
    <definedName name="AnRecTransfConvUniaoSaudeFnt" localSheetId="8">'BDValores'!#REF!</definedName>
    <definedName name="AnRecTransfConvUniaoSaudeFnt" localSheetId="9">'BDValores'!#REF!</definedName>
    <definedName name="AnRecTransfConvUniaoSaudeFnt" localSheetId="5">'BDValores'!#REF!</definedName>
    <definedName name="AnRecTransfConvUniaoSaudeFnt" localSheetId="13">'BDValores'!#REF!</definedName>
    <definedName name="AnRecTransfConvUniaoSaudeFnt" localSheetId="12">'BDValores'!#REF!</definedName>
    <definedName name="AnRecTransfConvUniaoSaudeFnt" localSheetId="17">'BDValores'!#REF!</definedName>
    <definedName name="AnRecTransfConvUniaoSaudeFnt" localSheetId="10">'BDValores'!#REF!</definedName>
    <definedName name="AnRecTransfConvUniaoSaudeFnt" localSheetId="18">'BDValores'!#REF!</definedName>
    <definedName name="AnRecTransfConvUniaoSaudeFnt">'BDValores'!#REF!</definedName>
    <definedName name="AnRecTransfEstadoSaudeFundoAFundo" localSheetId="7">'BDValores'!#REF!</definedName>
    <definedName name="AnRecTransfEstadoSaudeFundoAFundo" localSheetId="15">'BDValores'!#REF!</definedName>
    <definedName name="AnRecTransfEstadoSaudeFundoAFundo" localSheetId="8">'BDValores'!#REF!</definedName>
    <definedName name="AnRecTransfEstadoSaudeFundoAFundo" localSheetId="9">'BDValores'!#REF!</definedName>
    <definedName name="AnRecTransfEstadoSaudeFundoAFundo" localSheetId="5">'BDValores'!#REF!</definedName>
    <definedName name="AnRecTransfEstadoSaudeFundoAFundo" localSheetId="13">'BDValores'!#REF!</definedName>
    <definedName name="AnRecTransfEstadoSaudeFundoAFundo" localSheetId="12">'BDValores'!#REF!</definedName>
    <definedName name="AnRecTransfEstadoSaudeFundoAFundo" localSheetId="17">'BDValores'!#REF!</definedName>
    <definedName name="AnRecTransfEstadoSaudeFundoAFundo" localSheetId="10">'BDValores'!#REF!</definedName>
    <definedName name="AnRecTransfEstadoSaudeFundoAFundo" localSheetId="18">'BDValores'!#REF!</definedName>
    <definedName name="AnRecTransfEstadoSaudeFundoAFundo">'BDValores'!#REF!</definedName>
    <definedName name="AnRecTransfEstadoSaudeFundoAFundoFnt" localSheetId="7">'BDValores'!#REF!</definedName>
    <definedName name="AnRecTransfEstadoSaudeFundoAFundoFnt" localSheetId="15">'BDValores'!#REF!</definedName>
    <definedName name="AnRecTransfEstadoSaudeFundoAFundoFnt" localSheetId="8">'BDValores'!#REF!</definedName>
    <definedName name="AnRecTransfEstadoSaudeFundoAFundoFnt" localSheetId="9">'BDValores'!#REF!</definedName>
    <definedName name="AnRecTransfEstadoSaudeFundoAFundoFnt" localSheetId="5">'BDValores'!#REF!</definedName>
    <definedName name="AnRecTransfEstadoSaudeFundoAFundoFnt" localSheetId="13">'BDValores'!#REF!</definedName>
    <definedName name="AnRecTransfEstadoSaudeFundoAFundoFnt" localSheetId="12">'BDValores'!#REF!</definedName>
    <definedName name="AnRecTransfEstadoSaudeFundoAFundoFnt" localSheetId="17">'BDValores'!#REF!</definedName>
    <definedName name="AnRecTransfEstadoSaudeFundoAFundoFnt" localSheetId="10">'BDValores'!#REF!</definedName>
    <definedName name="AnRecTransfEstadoSaudeFundoAFundoFnt" localSheetId="18">'BDValores'!#REF!</definedName>
    <definedName name="AnRecTransfEstadoSaudeFundoAFundoFnt">'BDValores'!#REF!</definedName>
    <definedName name="AnRecTransfMunicSaudeFundoAFundo" localSheetId="7">'BDValores'!#REF!</definedName>
    <definedName name="AnRecTransfMunicSaudeFundoAFundo" localSheetId="15">'BDValores'!#REF!</definedName>
    <definedName name="AnRecTransfMunicSaudeFundoAFundo" localSheetId="8">'BDValores'!#REF!</definedName>
    <definedName name="AnRecTransfMunicSaudeFundoAFundo" localSheetId="9">'BDValores'!#REF!</definedName>
    <definedName name="AnRecTransfMunicSaudeFundoAFundo" localSheetId="5">'BDValores'!#REF!</definedName>
    <definedName name="AnRecTransfMunicSaudeFundoAFundo" localSheetId="13">'BDValores'!#REF!</definedName>
    <definedName name="AnRecTransfMunicSaudeFundoAFundo" localSheetId="12">'BDValores'!#REF!</definedName>
    <definedName name="AnRecTransfMunicSaudeFundoAFundo" localSheetId="17">'BDValores'!#REF!</definedName>
    <definedName name="AnRecTransfMunicSaudeFundoAFundo" localSheetId="10">'BDValores'!#REF!</definedName>
    <definedName name="AnRecTransfMunicSaudeFundoAFundo" localSheetId="18">'BDValores'!#REF!</definedName>
    <definedName name="AnRecTransfMunicSaudeFundoAFundo">'BDValores'!#REF!</definedName>
    <definedName name="AnRecTransfMunicSaudeFundoAFundoFnt" localSheetId="7">'BDValores'!#REF!</definedName>
    <definedName name="AnRecTransfMunicSaudeFundoAFundoFnt" localSheetId="15">'BDValores'!#REF!</definedName>
    <definedName name="AnRecTransfMunicSaudeFundoAFundoFnt" localSheetId="8">'BDValores'!#REF!</definedName>
    <definedName name="AnRecTransfMunicSaudeFundoAFundoFnt" localSheetId="9">'BDValores'!#REF!</definedName>
    <definedName name="AnRecTransfMunicSaudeFundoAFundoFnt" localSheetId="5">'BDValores'!#REF!</definedName>
    <definedName name="AnRecTransfMunicSaudeFundoAFundoFnt" localSheetId="13">'BDValores'!#REF!</definedName>
    <definedName name="AnRecTransfMunicSaudeFundoAFundoFnt" localSheetId="12">'BDValores'!#REF!</definedName>
    <definedName name="AnRecTransfMunicSaudeFundoAFundoFnt" localSheetId="17">'BDValores'!#REF!</definedName>
    <definedName name="AnRecTransfMunicSaudeFundoAFundoFnt" localSheetId="10">'BDValores'!#REF!</definedName>
    <definedName name="AnRecTransfMunicSaudeFundoAFundoFnt" localSheetId="18">'BDValores'!#REF!</definedName>
    <definedName name="AnRecTransfMunicSaudeFundoAFundoFnt">'BDValores'!#REF!</definedName>
    <definedName name="AnRecTransfRecFundeb" localSheetId="7">'BDValores'!#REF!</definedName>
    <definedName name="AnRecTransfRecFundeb" localSheetId="15">'BDValores'!#REF!</definedName>
    <definedName name="AnRecTransfRecFundeb" localSheetId="8">'BDValores'!#REF!</definedName>
    <definedName name="AnRecTransfRecFundeb" localSheetId="9">'BDValores'!#REF!</definedName>
    <definedName name="AnRecTransfRecFundeb" localSheetId="5">'BDValores'!#REF!</definedName>
    <definedName name="AnRecTransfRecFundeb" localSheetId="13">'BDValores'!#REF!</definedName>
    <definedName name="AnRecTransfRecFundeb" localSheetId="12">'BDValores'!#REF!</definedName>
    <definedName name="AnRecTransfRecFundeb" localSheetId="17">'BDValores'!#REF!</definedName>
    <definedName name="AnRecTransfRecFundeb" localSheetId="10">'BDValores'!#REF!</definedName>
    <definedName name="AnRecTransfRecFundeb" localSheetId="18">'BDValores'!#REF!</definedName>
    <definedName name="AnRecTransfRecFundeb">'BDValores'!#REF!</definedName>
    <definedName name="AnRecTransfRecFundebFnt" localSheetId="7">'BDValores'!#REF!</definedName>
    <definedName name="AnRecTransfRecFundebFnt" localSheetId="15">'BDValores'!#REF!</definedName>
    <definedName name="AnRecTransfRecFundebFnt" localSheetId="8">'BDValores'!#REF!</definedName>
    <definedName name="AnRecTransfRecFundebFnt" localSheetId="9">'BDValores'!#REF!</definedName>
    <definedName name="AnRecTransfRecFundebFnt" localSheetId="5">'BDValores'!#REF!</definedName>
    <definedName name="AnRecTransfRecFundebFnt" localSheetId="13">'BDValores'!#REF!</definedName>
    <definedName name="AnRecTransfRecFundebFnt" localSheetId="12">'BDValores'!#REF!</definedName>
    <definedName name="AnRecTransfRecFundebFnt" localSheetId="17">'BDValores'!#REF!</definedName>
    <definedName name="AnRecTransfRecFundebFnt" localSheetId="10">'BDValores'!#REF!</definedName>
    <definedName name="AnRecTransfRecFundebFnt" localSheetId="18">'BDValores'!#REF!</definedName>
    <definedName name="AnRecTransfRecFundebFnt">'BDValores'!#REF!</definedName>
    <definedName name="AnRecTransfSUSFundoAFundo" localSheetId="7">'BDValores'!#REF!</definedName>
    <definedName name="AnRecTransfSUSFundoAFundo" localSheetId="15">'BDValores'!#REF!</definedName>
    <definedName name="AnRecTransfSUSFundoAFundo" localSheetId="8">'BDValores'!#REF!</definedName>
    <definedName name="AnRecTransfSUSFundoAFundo" localSheetId="9">'BDValores'!#REF!</definedName>
    <definedName name="AnRecTransfSUSFundoAFundo" localSheetId="5">'BDValores'!#REF!</definedName>
    <definedName name="AnRecTransfSUSFundoAFundo" localSheetId="13">'BDValores'!#REF!</definedName>
    <definedName name="AnRecTransfSUSFundoAFundo" localSheetId="12">'BDValores'!#REF!</definedName>
    <definedName name="AnRecTransfSUSFundoAFundo" localSheetId="17">'BDValores'!#REF!</definedName>
    <definedName name="AnRecTransfSUSFundoAFundo" localSheetId="10">'BDValores'!#REF!</definedName>
    <definedName name="AnRecTransfSUSFundoAFundo" localSheetId="18">'BDValores'!#REF!</definedName>
    <definedName name="AnRecTransfSUSFundoAFundo">'BDValores'!#REF!</definedName>
    <definedName name="AnRecTransfSUSFundoAFundoFnt" localSheetId="7">'BDValores'!#REF!</definedName>
    <definedName name="AnRecTransfSUSFundoAFundoFnt" localSheetId="15">'BDValores'!#REF!</definedName>
    <definedName name="AnRecTransfSUSFundoAFundoFnt" localSheetId="8">'BDValores'!#REF!</definedName>
    <definedName name="AnRecTransfSUSFundoAFundoFnt" localSheetId="9">'BDValores'!#REF!</definedName>
    <definedName name="AnRecTransfSUSFundoAFundoFnt" localSheetId="5">'BDValores'!#REF!</definedName>
    <definedName name="AnRecTransfSUSFundoAFundoFnt" localSheetId="13">'BDValores'!#REF!</definedName>
    <definedName name="AnRecTransfSUSFundoAFundoFnt" localSheetId="12">'BDValores'!#REF!</definedName>
    <definedName name="AnRecTransfSUSFundoAFundoFnt" localSheetId="17">'BDValores'!#REF!</definedName>
    <definedName name="AnRecTransfSUSFundoAFundoFnt" localSheetId="10">'BDValores'!#REF!</definedName>
    <definedName name="AnRecTransfSUSFundoAFundoFnt" localSheetId="18">'BDValores'!#REF!</definedName>
    <definedName name="AnRecTransfSUSFundoAFundoFnt">'BDValores'!#REF!</definedName>
    <definedName name="_xlnm.Print_Area" localSheetId="1">'BDValores'!$G$1:$H$8</definedName>
    <definedName name="_xlnm.Print_Area" localSheetId="7">'DCL'!$D$12:$E$27</definedName>
    <definedName name="_xlnm.Print_Area" localSheetId="14">'Despesa por Função'!#REF!</definedName>
    <definedName name="_xlnm.Print_Area" localSheetId="6">'DTP'!$D$12:$E$69</definedName>
    <definedName name="_xlnm.Print_Area" localSheetId="19">'Ficha Financeira - Ag. Político'!#REF!</definedName>
    <definedName name="_xlnm.Print_Area" localSheetId="8">'Limite Educação'!$D$12:$E$54</definedName>
    <definedName name="_xlnm.Print_Area" localSheetId="2">'MENU'!$B$1:$O$25</definedName>
    <definedName name="_xlnm.Print_Area" localSheetId="4">'Ordenadores de Despesas'!$C$9:$I$16</definedName>
    <definedName name="_xlnm.Print_Area" localSheetId="9">'Pagamento Magistério'!$D$12:$E$18</definedName>
    <definedName name="_xlnm.Print_Area" localSheetId="5">'Receita Arrecadada'!$D$2:$F$240</definedName>
    <definedName name="_xlnm.Print_Area" localSheetId="3">'Responsáveis'!$C$10:$AM$35</definedName>
    <definedName name="_xlnm.Print_Area" localSheetId="17">'RPPS Patronal'!$B$12:$J$27</definedName>
    <definedName name="_xlnm.Print_Area" localSheetId="16">'RPPS Servidores'!$B$12:$J$27</definedName>
    <definedName name="_xlnm.Print_Area" localSheetId="10">'Saldo FUNDEB'!$D$12:$E$18</definedName>
    <definedName name="_xlnm.Print_Area" localSheetId="18">'Subsídio Fixado - Ag. Político'!#REF!</definedName>
    <definedName name="ataEntregaDoc" localSheetId="7">'[3]DadosPA'!#REF!</definedName>
    <definedName name="ataEntregaDoc" localSheetId="15">'[3]DadosPA'!#REF!</definedName>
    <definedName name="ataEntregaDoc" localSheetId="8">'[3]DadosPA'!#REF!</definedName>
    <definedName name="ataEntregaDoc" localSheetId="9">'[3]DadosPA'!#REF!</definedName>
    <definedName name="ataEntregaDoc" localSheetId="5">'[3]DadosPA'!#REF!</definedName>
    <definedName name="ataEntregaDoc" localSheetId="13">'[3]DadosPA'!#REF!</definedName>
    <definedName name="ataEntregaDoc" localSheetId="12">'[3]DadosPA'!#REF!</definedName>
    <definedName name="ataEntregaDoc" localSheetId="17">'[3]DadosPA'!#REF!</definedName>
    <definedName name="ataEntregaDoc" localSheetId="10">'[3]DadosPA'!#REF!</definedName>
    <definedName name="ataEntregaDoc" localSheetId="18">'[3]DadosPA'!#REF!</definedName>
    <definedName name="ataEntregaDoc">'[3]DadosPA'!#REF!</definedName>
    <definedName name="BD_Municípios">#REF!</definedName>
    <definedName name="BDBB_AFM" localSheetId="7">'BDValores'!#REF!</definedName>
    <definedName name="BDBB_AFM" localSheetId="15">'BDValores'!#REF!</definedName>
    <definedName name="BDBB_AFM" localSheetId="8">'BDValores'!#REF!</definedName>
    <definedName name="BDBB_AFM" localSheetId="9">'BDValores'!#REF!</definedName>
    <definedName name="BDBB_AFM" localSheetId="5">'BDValores'!#REF!</definedName>
    <definedName name="BDBB_AFM" localSheetId="13">'BDValores'!#REF!</definedName>
    <definedName name="BDBB_AFM" localSheetId="12">'BDValores'!#REF!</definedName>
    <definedName name="BDBB_AFM" localSheetId="17">'BDValores'!#REF!</definedName>
    <definedName name="BDBB_AFM" localSheetId="10">'BDValores'!#REF!</definedName>
    <definedName name="BDBB_AFM" localSheetId="18">'BDValores'!#REF!</definedName>
    <definedName name="BDBB_AFM">'BDValores'!#REF!</definedName>
    <definedName name="BDBB_CIDE" localSheetId="7">'BDValores'!#REF!</definedName>
    <definedName name="BDBB_CIDE" localSheetId="15">'BDValores'!#REF!</definedName>
    <definedName name="BDBB_CIDE" localSheetId="8">'BDValores'!#REF!</definedName>
    <definedName name="BDBB_CIDE" localSheetId="9">'BDValores'!#REF!</definedName>
    <definedName name="BDBB_CIDE" localSheetId="5">'BDValores'!#REF!</definedName>
    <definedName name="BDBB_CIDE" localSheetId="13">'BDValores'!#REF!</definedName>
    <definedName name="BDBB_CIDE" localSheetId="12">'BDValores'!#REF!</definedName>
    <definedName name="BDBB_CIDE" localSheetId="17">'BDValores'!#REF!</definedName>
    <definedName name="BDBB_CIDE" localSheetId="10">'BDValores'!#REF!</definedName>
    <definedName name="BDBB_CIDE" localSheetId="18">'BDValores'!#REF!</definedName>
    <definedName name="BDBB_CIDE">'BDValores'!#REF!</definedName>
    <definedName name="BDBB_FEP" localSheetId="7">'BDValores'!#REF!</definedName>
    <definedName name="BDBB_FEP" localSheetId="15">'BDValores'!#REF!</definedName>
    <definedName name="BDBB_FEP" localSheetId="8">'BDValores'!#REF!</definedName>
    <definedName name="BDBB_FEP" localSheetId="9">'BDValores'!#REF!</definedName>
    <definedName name="BDBB_FEP" localSheetId="5">'BDValores'!#REF!</definedName>
    <definedName name="BDBB_FEP" localSheetId="13">'BDValores'!#REF!</definedName>
    <definedName name="BDBB_FEP" localSheetId="12">'BDValores'!#REF!</definedName>
    <definedName name="BDBB_FEP" localSheetId="17">'BDValores'!#REF!</definedName>
    <definedName name="BDBB_FEP" localSheetId="10">'BDValores'!#REF!</definedName>
    <definedName name="BDBB_FEP" localSheetId="18">'BDValores'!#REF!</definedName>
    <definedName name="BDBB_FEP">'BDValores'!#REF!</definedName>
    <definedName name="BDBB_FPM" localSheetId="7">'BDValores'!#REF!</definedName>
    <definedName name="BDBB_FPM" localSheetId="15">'BDValores'!#REF!</definedName>
    <definedName name="BDBB_FPM" localSheetId="8">'BDValores'!#REF!</definedName>
    <definedName name="BDBB_FPM" localSheetId="9">'BDValores'!#REF!</definedName>
    <definedName name="BDBB_FPM" localSheetId="5">'BDValores'!#REF!</definedName>
    <definedName name="BDBB_FPM" localSheetId="13">'BDValores'!#REF!</definedName>
    <definedName name="BDBB_FPM" localSheetId="12">'BDValores'!#REF!</definedName>
    <definedName name="BDBB_FPM" localSheetId="17">'BDValores'!#REF!</definedName>
    <definedName name="BDBB_FPM" localSheetId="10">'BDValores'!#REF!</definedName>
    <definedName name="BDBB_FPM" localSheetId="18">'BDValores'!#REF!</definedName>
    <definedName name="BDBB_FPM">'BDValores'!#REF!</definedName>
    <definedName name="BDBB_FUNDEB" localSheetId="7">'BDValores'!#REF!</definedName>
    <definedName name="BDBB_FUNDEB" localSheetId="15">'BDValores'!#REF!</definedName>
    <definedName name="BDBB_FUNDEB" localSheetId="8">'BDValores'!#REF!</definedName>
    <definedName name="BDBB_FUNDEB" localSheetId="9">'BDValores'!#REF!</definedName>
    <definedName name="BDBB_FUNDEB" localSheetId="5">'BDValores'!#REF!</definedName>
    <definedName name="BDBB_FUNDEB" localSheetId="13">'BDValores'!#REF!</definedName>
    <definedName name="BDBB_FUNDEB" localSheetId="12">'BDValores'!#REF!</definedName>
    <definedName name="BDBB_FUNDEB" localSheetId="17">'BDValores'!#REF!</definedName>
    <definedName name="BDBB_FUNDEB" localSheetId="10">'BDValores'!#REF!</definedName>
    <definedName name="BDBB_FUNDEB" localSheetId="18">'BDValores'!#REF!</definedName>
    <definedName name="BDBB_FUNDEB">'BDValores'!#REF!</definedName>
    <definedName name="BDBB_FUNDEBCompl" localSheetId="7">'BDValores'!#REF!</definedName>
    <definedName name="BDBB_FUNDEBCompl" localSheetId="15">'BDValores'!#REF!</definedName>
    <definedName name="BDBB_FUNDEBCompl" localSheetId="8">'BDValores'!#REF!</definedName>
    <definedName name="BDBB_FUNDEBCompl" localSheetId="9">'BDValores'!#REF!</definedName>
    <definedName name="BDBB_FUNDEBCompl" localSheetId="5">'BDValores'!#REF!</definedName>
    <definedName name="BDBB_FUNDEBCompl" localSheetId="13">'BDValores'!#REF!</definedName>
    <definedName name="BDBB_FUNDEBCompl" localSheetId="12">'BDValores'!#REF!</definedName>
    <definedName name="BDBB_FUNDEBCompl" localSheetId="17">'BDValores'!#REF!</definedName>
    <definedName name="BDBB_FUNDEBCompl" localSheetId="10">'BDValores'!#REF!</definedName>
    <definedName name="BDBB_FUNDEBCompl" localSheetId="18">'BDValores'!#REF!</definedName>
    <definedName name="BDBB_FUNDEBCompl">'BDValores'!#REF!</definedName>
    <definedName name="BDBB_ICMSDes" localSheetId="7">'BDValores'!#REF!</definedName>
    <definedName name="BDBB_ICMSDes" localSheetId="15">'BDValores'!#REF!</definedName>
    <definedName name="BDBB_ICMSDes" localSheetId="8">'BDValores'!#REF!</definedName>
    <definedName name="BDBB_ICMSDes" localSheetId="9">'BDValores'!#REF!</definedName>
    <definedName name="BDBB_ICMSDes" localSheetId="5">'BDValores'!#REF!</definedName>
    <definedName name="BDBB_ICMSDes" localSheetId="13">'BDValores'!#REF!</definedName>
    <definedName name="BDBB_ICMSDes" localSheetId="12">'BDValores'!#REF!</definedName>
    <definedName name="BDBB_ICMSDes" localSheetId="17">'BDValores'!#REF!</definedName>
    <definedName name="BDBB_ICMSDes" localSheetId="10">'BDValores'!#REF!</definedName>
    <definedName name="BDBB_ICMSDes" localSheetId="18">'BDValores'!#REF!</definedName>
    <definedName name="BDBB_ICMSDes">'BDValores'!#REF!</definedName>
    <definedName name="BDBB_ITR" localSheetId="7">'BDValores'!#REF!</definedName>
    <definedName name="BDBB_ITR" localSheetId="15">'BDValores'!#REF!</definedName>
    <definedName name="BDBB_ITR" localSheetId="8">'BDValores'!#REF!</definedName>
    <definedName name="BDBB_ITR" localSheetId="9">'BDValores'!#REF!</definedName>
    <definedName name="BDBB_ITR" localSheetId="5">'BDValores'!#REF!</definedName>
    <definedName name="BDBB_ITR" localSheetId="13">'BDValores'!#REF!</definedName>
    <definedName name="BDBB_ITR" localSheetId="12">'BDValores'!#REF!</definedName>
    <definedName name="BDBB_ITR" localSheetId="17">'BDValores'!#REF!</definedName>
    <definedName name="BDBB_ITR" localSheetId="10">'BDValores'!#REF!</definedName>
    <definedName name="BDBB_ITR" localSheetId="18">'BDValores'!#REF!</definedName>
    <definedName name="BDBB_ITR">'BDValores'!#REF!</definedName>
    <definedName name="BdInformação" localSheetId="1">'[5]BD Geral'!#REF!</definedName>
    <definedName name="BdInformação" localSheetId="7">#REF!</definedName>
    <definedName name="BdInformação" localSheetId="15">#REF!</definedName>
    <definedName name="BdInformação" localSheetId="8">#REF!</definedName>
    <definedName name="BdInformação" localSheetId="9">#REF!</definedName>
    <definedName name="BdInformação" localSheetId="5">#REF!</definedName>
    <definedName name="BdInformação" localSheetId="13">#REF!</definedName>
    <definedName name="BdInformação" localSheetId="12">#REF!</definedName>
    <definedName name="BdInformação" localSheetId="17">#REF!</definedName>
    <definedName name="BdInformação" localSheetId="10">#REF!</definedName>
    <definedName name="BdInformação" localSheetId="18">#REF!</definedName>
    <definedName name="BdInformação">#REF!</definedName>
    <definedName name="BDRespInício" localSheetId="7">'[3]Tab  BDResp'!#REF!</definedName>
    <definedName name="BDRespInício" localSheetId="15">'[3]Tab  BDResp'!#REF!</definedName>
    <definedName name="BDRespInício" localSheetId="8">'[3]Tab  BDResp'!#REF!</definedName>
    <definedName name="BDRespInício" localSheetId="9">'[3]Tab  BDResp'!#REF!</definedName>
    <definedName name="BDRespInício" localSheetId="5">'[3]Tab  BDResp'!#REF!</definedName>
    <definedName name="BDRespInício" localSheetId="13">'[3]Tab  BDResp'!#REF!</definedName>
    <definedName name="BDRespInício" localSheetId="12">'[3]Tab  BDResp'!#REF!</definedName>
    <definedName name="BDRespInício" localSheetId="17">'[3]Tab  BDResp'!#REF!</definedName>
    <definedName name="BDRespInício" localSheetId="10">'[3]Tab  BDResp'!#REF!</definedName>
    <definedName name="BDRespInício" localSheetId="18">'[3]Tab  BDResp'!#REF!</definedName>
    <definedName name="BDRespInício">'[3]Tab  BDResp'!#REF!</definedName>
    <definedName name="BDSefazICMS" localSheetId="7">'BDValores'!#REF!</definedName>
    <definedName name="BDSefazICMS" localSheetId="15">'BDValores'!#REF!</definedName>
    <definedName name="BDSefazICMS" localSheetId="8">'BDValores'!#REF!</definedName>
    <definedName name="BDSefazICMS" localSheetId="9">'BDValores'!#REF!</definedName>
    <definedName name="BDSefazICMS" localSheetId="5">'BDValores'!#REF!</definedName>
    <definedName name="BDSefazICMS" localSheetId="13">'BDValores'!#REF!</definedName>
    <definedName name="BDSefazICMS" localSheetId="12">'BDValores'!#REF!</definedName>
    <definedName name="BDSefazICMS" localSheetId="17">'BDValores'!#REF!</definedName>
    <definedName name="BDSefazICMS" localSheetId="10">'BDValores'!#REF!</definedName>
    <definedName name="BDSefazICMS" localSheetId="18">'BDValores'!#REF!</definedName>
    <definedName name="BDSefazICMS">'BDValores'!#REF!</definedName>
    <definedName name="BDSefazIPI" localSheetId="7">'BDValores'!#REF!</definedName>
    <definedName name="BDSefazIPI" localSheetId="15">'BDValores'!#REF!</definedName>
    <definedName name="BDSefazIPI" localSheetId="8">'BDValores'!#REF!</definedName>
    <definedName name="BDSefazIPI" localSheetId="9">'BDValores'!#REF!</definedName>
    <definedName name="BDSefazIPI" localSheetId="5">'BDValores'!#REF!</definedName>
    <definedName name="BDSefazIPI" localSheetId="13">'BDValores'!#REF!</definedName>
    <definedName name="BDSefazIPI" localSheetId="12">'BDValores'!#REF!</definedName>
    <definedName name="BDSefazIPI" localSheetId="17">'BDValores'!#REF!</definedName>
    <definedName name="BDSefazIPI" localSheetId="10">'BDValores'!#REF!</definedName>
    <definedName name="BDSefazIPI" localSheetId="18">'BDValores'!#REF!</definedName>
    <definedName name="BDSefazIPI">'BDValores'!#REF!</definedName>
    <definedName name="BDSefazIPVA" localSheetId="7">'BDValores'!#REF!</definedName>
    <definedName name="BDSefazIPVA" localSheetId="15">'BDValores'!#REF!</definedName>
    <definedName name="BDSefazIPVA" localSheetId="8">'BDValores'!#REF!</definedName>
    <definedName name="BDSefazIPVA" localSheetId="9">'BDValores'!#REF!</definedName>
    <definedName name="BDSefazIPVA" localSheetId="5">'BDValores'!#REF!</definedName>
    <definedName name="BDSefazIPVA" localSheetId="13">'BDValores'!#REF!</definedName>
    <definedName name="BDSefazIPVA" localSheetId="12">'BDValores'!#REF!</definedName>
    <definedName name="BDSefazIPVA" localSheetId="17">'BDValores'!#REF!</definedName>
    <definedName name="BDSefazIPVA" localSheetId="10">'BDValores'!#REF!</definedName>
    <definedName name="BDSefazIPVA" localSheetId="18">'BDValores'!#REF!</definedName>
    <definedName name="BDSefazIPVA">'BDValores'!#REF!</definedName>
    <definedName name="CNPJ_Fornecido">'Responsáveis'!$F$19</definedName>
    <definedName name="co_2.5.1">#REF!</definedName>
    <definedName name="co_2.6.1">#REF!</definedName>
    <definedName name="CO_3.1.4">#REF!</definedName>
    <definedName name="co_3.3">#REF!</definedName>
    <definedName name="co_3.3.2">#REF!</definedName>
    <definedName name="co_3.3.3">#REF!</definedName>
    <definedName name="co_3.3.4">#REF!</definedName>
    <definedName name="co_3.5">#REF!</definedName>
    <definedName name="co_3.6">#REF!</definedName>
    <definedName name="co_3.7">#REF!</definedName>
    <definedName name="co_3.8">#REF!</definedName>
    <definedName name="Codigo">'BDValores'!$E:$E</definedName>
    <definedName name="Col" localSheetId="1">L9C2</definedName>
    <definedName name="Col" localSheetId="7">L9C2</definedName>
    <definedName name="Col" localSheetId="15">L9C2</definedName>
    <definedName name="Col" localSheetId="8">L9C2</definedName>
    <definedName name="Col" localSheetId="9">L9C2</definedName>
    <definedName name="Col" localSheetId="5">L9C2</definedName>
    <definedName name="Col" localSheetId="13">L9C2</definedName>
    <definedName name="Col" localSheetId="12">L9C2</definedName>
    <definedName name="Col" localSheetId="3">L9C2</definedName>
    <definedName name="Col" localSheetId="17">L9C2</definedName>
    <definedName name="Col" localSheetId="10">L9C2</definedName>
    <definedName name="Col" localSheetId="18">L9C2</definedName>
    <definedName name="Col">L9C2</definedName>
    <definedName name="Coment11" localSheetId="7">'[3]comentários'!#REF!</definedName>
    <definedName name="Coment11" localSheetId="15">'[3]comentários'!#REF!</definedName>
    <definedName name="Coment11" localSheetId="8">'[3]comentários'!#REF!</definedName>
    <definedName name="Coment11" localSheetId="9">'[3]comentários'!#REF!</definedName>
    <definedName name="Coment11" localSheetId="5">'[3]comentários'!#REF!</definedName>
    <definedName name="Coment11" localSheetId="13">'[3]comentários'!#REF!</definedName>
    <definedName name="Coment11" localSheetId="12">'[3]comentários'!#REF!</definedName>
    <definedName name="Coment11" localSheetId="17">'[3]comentários'!#REF!</definedName>
    <definedName name="Coment11" localSheetId="10">'[3]comentários'!#REF!</definedName>
    <definedName name="Coment11" localSheetId="18">'[3]comentários'!#REF!</definedName>
    <definedName name="Coment11">'[3]comentários'!#REF!</definedName>
    <definedName name="Coment12" localSheetId="7">'[3]comentários'!#REF!</definedName>
    <definedName name="Coment12" localSheetId="15">'[3]comentários'!#REF!</definedName>
    <definedName name="Coment12" localSheetId="8">'[3]comentários'!#REF!</definedName>
    <definedName name="Coment12" localSheetId="9">'[3]comentários'!#REF!</definedName>
    <definedName name="Coment12" localSheetId="5">'[3]comentários'!#REF!</definedName>
    <definedName name="Coment12" localSheetId="13">'[3]comentários'!#REF!</definedName>
    <definedName name="Coment12" localSheetId="12">'[3]comentários'!#REF!</definedName>
    <definedName name="Coment12" localSheetId="17">'[3]comentários'!#REF!</definedName>
    <definedName name="Coment12" localSheetId="10">'[3]comentários'!#REF!</definedName>
    <definedName name="Coment12" localSheetId="18">'[3]comentários'!#REF!</definedName>
    <definedName name="Coment12">'[3]comentários'!#REF!</definedName>
    <definedName name="Coment13" localSheetId="7">'[3]comentários'!#REF!</definedName>
    <definedName name="Coment13" localSheetId="15">'[3]comentários'!#REF!</definedName>
    <definedName name="Coment13" localSheetId="8">'[3]comentários'!#REF!</definedName>
    <definedName name="Coment13" localSheetId="9">'[3]comentários'!#REF!</definedName>
    <definedName name="Coment13" localSheetId="5">'[3]comentários'!#REF!</definedName>
    <definedName name="Coment13" localSheetId="13">'[3]comentários'!#REF!</definedName>
    <definedName name="Coment13" localSheetId="12">'[3]comentários'!#REF!</definedName>
    <definedName name="Coment13" localSheetId="17">'[3]comentários'!#REF!</definedName>
    <definedName name="Coment13" localSheetId="10">'[3]comentários'!#REF!</definedName>
    <definedName name="Coment13" localSheetId="18">'[3]comentários'!#REF!</definedName>
    <definedName name="Coment13">'[3]comentários'!#REF!</definedName>
    <definedName name="Coment14" localSheetId="7">'[3]comentários'!#REF!</definedName>
    <definedName name="Coment14" localSheetId="15">'[3]comentários'!#REF!</definedName>
    <definedName name="Coment14" localSheetId="8">'[3]comentários'!#REF!</definedName>
    <definedName name="Coment14" localSheetId="9">'[3]comentários'!#REF!</definedName>
    <definedName name="Coment14" localSheetId="5">'[3]comentários'!#REF!</definedName>
    <definedName name="Coment14" localSheetId="13">'[3]comentários'!#REF!</definedName>
    <definedName name="Coment14" localSheetId="12">'[3]comentários'!#REF!</definedName>
    <definedName name="Coment14" localSheetId="17">'[3]comentários'!#REF!</definedName>
    <definedName name="Coment14" localSheetId="10">'[3]comentários'!#REF!</definedName>
    <definedName name="Coment14" localSheetId="18">'[3]comentários'!#REF!</definedName>
    <definedName name="Coment14">'[3]comentários'!#REF!</definedName>
    <definedName name="Coment15" localSheetId="7">'[3]comentários'!#REF!</definedName>
    <definedName name="Coment15" localSheetId="15">'[3]comentários'!#REF!</definedName>
    <definedName name="Coment15" localSheetId="8">'[3]comentários'!#REF!</definedName>
    <definedName name="Coment15" localSheetId="9">'[3]comentários'!#REF!</definedName>
    <definedName name="Coment15" localSheetId="5">'[3]comentários'!#REF!</definedName>
    <definedName name="Coment15" localSheetId="13">'[3]comentários'!#REF!</definedName>
    <definedName name="Coment15" localSheetId="12">'[3]comentários'!#REF!</definedName>
    <definedName name="Coment15" localSheetId="17">'[3]comentários'!#REF!</definedName>
    <definedName name="Coment15" localSheetId="10">'[3]comentários'!#REF!</definedName>
    <definedName name="Coment15" localSheetId="18">'[3]comentários'!#REF!</definedName>
    <definedName name="Coment15">'[3]comentários'!#REF!</definedName>
    <definedName name="Coment16" localSheetId="7">'[3]comentários'!#REF!</definedName>
    <definedName name="Coment16" localSheetId="15">'[3]comentários'!#REF!</definedName>
    <definedName name="Coment16" localSheetId="8">'[3]comentários'!#REF!</definedName>
    <definedName name="Coment16" localSheetId="9">'[3]comentários'!#REF!</definedName>
    <definedName name="Coment16" localSheetId="5">'[3]comentários'!#REF!</definedName>
    <definedName name="Coment16" localSheetId="13">'[3]comentários'!#REF!</definedName>
    <definedName name="Coment16" localSheetId="12">'[3]comentários'!#REF!</definedName>
    <definedName name="Coment16" localSheetId="17">'[3]comentários'!#REF!</definedName>
    <definedName name="Coment16" localSheetId="10">'[3]comentários'!#REF!</definedName>
    <definedName name="Coment16" localSheetId="18">'[3]comentários'!#REF!</definedName>
    <definedName name="Coment16">'[3]comentários'!#REF!</definedName>
    <definedName name="Coment17" localSheetId="7">'[3]comentários'!#REF!</definedName>
    <definedName name="Coment17" localSheetId="15">'[3]comentários'!#REF!</definedName>
    <definedName name="Coment17" localSheetId="8">'[3]comentários'!#REF!</definedName>
    <definedName name="Coment17" localSheetId="9">'[3]comentários'!#REF!</definedName>
    <definedName name="Coment17" localSheetId="5">'[3]comentários'!#REF!</definedName>
    <definedName name="Coment17" localSheetId="13">'[3]comentários'!#REF!</definedName>
    <definedName name="Coment17" localSheetId="12">'[3]comentários'!#REF!</definedName>
    <definedName name="Coment17" localSheetId="17">'[3]comentários'!#REF!</definedName>
    <definedName name="Coment17" localSheetId="10">'[3]comentários'!#REF!</definedName>
    <definedName name="Coment17" localSheetId="18">'[3]comentários'!#REF!</definedName>
    <definedName name="Coment17">'[3]comentários'!#REF!</definedName>
    <definedName name="Coment18" localSheetId="7">'[3]comentários'!#REF!</definedName>
    <definedName name="Coment18" localSheetId="15">'[3]comentários'!#REF!</definedName>
    <definedName name="Coment18" localSheetId="8">'[3]comentários'!#REF!</definedName>
    <definedName name="Coment18" localSheetId="9">'[3]comentários'!#REF!</definedName>
    <definedName name="Coment18" localSheetId="5">'[3]comentários'!#REF!</definedName>
    <definedName name="Coment18" localSheetId="13">'[3]comentários'!#REF!</definedName>
    <definedName name="Coment18" localSheetId="12">'[3]comentários'!#REF!</definedName>
    <definedName name="Coment18" localSheetId="17">'[3]comentários'!#REF!</definedName>
    <definedName name="Coment18" localSheetId="10">'[3]comentários'!#REF!</definedName>
    <definedName name="Coment18" localSheetId="18">'[3]comentários'!#REF!</definedName>
    <definedName name="Coment18">'[3]comentários'!#REF!</definedName>
    <definedName name="ComentLinha1" localSheetId="7">'[3]comentários'!#REF!</definedName>
    <definedName name="ComentLinha1" localSheetId="15">'[3]comentários'!#REF!</definedName>
    <definedName name="ComentLinha1" localSheetId="8">'[3]comentários'!#REF!</definedName>
    <definedName name="ComentLinha1" localSheetId="9">'[3]comentários'!#REF!</definedName>
    <definedName name="ComentLinha1" localSheetId="5">'[3]comentários'!#REF!</definedName>
    <definedName name="ComentLinha1" localSheetId="13">'[3]comentários'!#REF!</definedName>
    <definedName name="ComentLinha1" localSheetId="12">'[3]comentários'!#REF!</definedName>
    <definedName name="ComentLinha1" localSheetId="17">'[3]comentários'!#REF!</definedName>
    <definedName name="ComentLinha1" localSheetId="10">'[3]comentários'!#REF!</definedName>
    <definedName name="ComentLinha1" localSheetId="18">'[3]comentários'!#REF!</definedName>
    <definedName name="ComentLinha1">'[3]comentários'!#REF!</definedName>
    <definedName name="ComentLinha2" localSheetId="7">'[3]comentários'!#REF!</definedName>
    <definedName name="ComentLinha2" localSheetId="15">'[3]comentários'!#REF!</definedName>
    <definedName name="ComentLinha2" localSheetId="8">'[3]comentários'!#REF!</definedName>
    <definedName name="ComentLinha2" localSheetId="9">'[3]comentários'!#REF!</definedName>
    <definedName name="ComentLinha2" localSheetId="5">'[3]comentários'!#REF!</definedName>
    <definedName name="ComentLinha2" localSheetId="13">'[3]comentários'!#REF!</definedName>
    <definedName name="ComentLinha2" localSheetId="12">'[3]comentários'!#REF!</definedName>
    <definedName name="ComentLinha2" localSheetId="17">'[3]comentários'!#REF!</definedName>
    <definedName name="ComentLinha2" localSheetId="10">'[3]comentários'!#REF!</definedName>
    <definedName name="ComentLinha2" localSheetId="18">'[3]comentários'!#REF!</definedName>
    <definedName name="ComentLinha2">'[3]comentários'!#REF!</definedName>
    <definedName name="ComentLinha3" localSheetId="7">'[3]comentários'!#REF!</definedName>
    <definedName name="ComentLinha3" localSheetId="15">'[3]comentários'!#REF!</definedName>
    <definedName name="ComentLinha3" localSheetId="8">'[3]comentários'!#REF!</definedName>
    <definedName name="ComentLinha3" localSheetId="9">'[3]comentários'!#REF!</definedName>
    <definedName name="ComentLinha3" localSheetId="5">'[3]comentários'!#REF!</definedName>
    <definedName name="ComentLinha3" localSheetId="13">'[3]comentários'!#REF!</definedName>
    <definedName name="ComentLinha3" localSheetId="12">'[3]comentários'!#REF!</definedName>
    <definedName name="ComentLinha3" localSheetId="17">'[3]comentários'!#REF!</definedName>
    <definedName name="ComentLinha3" localSheetId="10">'[3]comentários'!#REF!</definedName>
    <definedName name="ComentLinha3" localSheetId="18">'[3]comentários'!#REF!</definedName>
    <definedName name="ComentLinha3">'[3]comentários'!#REF!</definedName>
    <definedName name="ComentLinha4" localSheetId="7">'[3]comentários'!#REF!</definedName>
    <definedName name="ComentLinha4" localSheetId="15">'[3]comentários'!#REF!</definedName>
    <definedName name="ComentLinha4" localSheetId="8">'[3]comentários'!#REF!</definedName>
    <definedName name="ComentLinha4" localSheetId="9">'[3]comentários'!#REF!</definedName>
    <definedName name="ComentLinha4" localSheetId="5">'[3]comentários'!#REF!</definedName>
    <definedName name="ComentLinha4" localSheetId="13">'[3]comentários'!#REF!</definedName>
    <definedName name="ComentLinha4" localSheetId="12">'[3]comentários'!#REF!</definedName>
    <definedName name="ComentLinha4" localSheetId="17">'[3]comentários'!#REF!</definedName>
    <definedName name="ComentLinha4" localSheetId="10">'[3]comentários'!#REF!</definedName>
    <definedName name="ComentLinha4" localSheetId="18">'[3]comentários'!#REF!</definedName>
    <definedName name="ComentLinha4">'[3]comentários'!#REF!</definedName>
    <definedName name="ComentLinha5" localSheetId="7">'[3]comentários'!#REF!</definedName>
    <definedName name="ComentLinha5" localSheetId="15">'[3]comentários'!#REF!</definedName>
    <definedName name="ComentLinha5" localSheetId="8">'[3]comentários'!#REF!</definedName>
    <definedName name="ComentLinha5" localSheetId="9">'[3]comentários'!#REF!</definedName>
    <definedName name="ComentLinha5" localSheetId="5">'[3]comentários'!#REF!</definedName>
    <definedName name="ComentLinha5" localSheetId="13">'[3]comentários'!#REF!</definedName>
    <definedName name="ComentLinha5" localSheetId="12">'[3]comentários'!#REF!</definedName>
    <definedName name="ComentLinha5" localSheetId="17">'[3]comentários'!#REF!</definedName>
    <definedName name="ComentLinha5" localSheetId="10">'[3]comentários'!#REF!</definedName>
    <definedName name="ComentLinha5" localSheetId="18">'[3]comentários'!#REF!</definedName>
    <definedName name="ComentLinha5">'[3]comentários'!#REF!</definedName>
    <definedName name="ComentLinha6" localSheetId="7">'[3]comentários'!#REF!</definedName>
    <definedName name="ComentLinha6" localSheetId="15">'[3]comentários'!#REF!</definedName>
    <definedName name="ComentLinha6" localSheetId="8">'[3]comentários'!#REF!</definedName>
    <definedName name="ComentLinha6" localSheetId="9">'[3]comentários'!#REF!</definedName>
    <definedName name="ComentLinha6" localSheetId="5">'[3]comentários'!#REF!</definedName>
    <definedName name="ComentLinha6" localSheetId="13">'[3]comentários'!#REF!</definedName>
    <definedName name="ComentLinha6" localSheetId="12">'[3]comentários'!#REF!</definedName>
    <definedName name="ComentLinha6" localSheetId="17">'[3]comentários'!#REF!</definedName>
    <definedName name="ComentLinha6" localSheetId="10">'[3]comentários'!#REF!</definedName>
    <definedName name="ComentLinha6" localSheetId="18">'[3]comentários'!#REF!</definedName>
    <definedName name="ComentLinha6">'[3]comentários'!#REF!</definedName>
    <definedName name="ComentLinha7" localSheetId="7">'[3]comentários'!#REF!</definedName>
    <definedName name="ComentLinha7" localSheetId="15">'[3]comentários'!#REF!</definedName>
    <definedName name="ComentLinha7" localSheetId="8">'[3]comentários'!#REF!</definedName>
    <definedName name="ComentLinha7" localSheetId="9">'[3]comentários'!#REF!</definedName>
    <definedName name="ComentLinha7" localSheetId="5">'[3]comentários'!#REF!</definedName>
    <definedName name="ComentLinha7" localSheetId="13">'[3]comentários'!#REF!</definedName>
    <definedName name="ComentLinha7" localSheetId="12">'[3]comentários'!#REF!</definedName>
    <definedName name="ComentLinha7" localSheetId="17">'[3]comentários'!#REF!</definedName>
    <definedName name="ComentLinha7" localSheetId="10">'[3]comentários'!#REF!</definedName>
    <definedName name="ComentLinha7" localSheetId="18">'[3]comentários'!#REF!</definedName>
    <definedName name="ComentLinha7">'[3]comentários'!#REF!</definedName>
    <definedName name="ComentLinha8" localSheetId="7">'[3]comentários'!#REF!</definedName>
    <definedName name="ComentLinha8" localSheetId="15">'[3]comentários'!#REF!</definedName>
    <definedName name="ComentLinha8" localSheetId="8">'[3]comentários'!#REF!</definedName>
    <definedName name="ComentLinha8" localSheetId="9">'[3]comentários'!#REF!</definedName>
    <definedName name="ComentLinha8" localSheetId="5">'[3]comentários'!#REF!</definedName>
    <definedName name="ComentLinha8" localSheetId="13">'[3]comentários'!#REF!</definedName>
    <definedName name="ComentLinha8" localSheetId="12">'[3]comentários'!#REF!</definedName>
    <definedName name="ComentLinha8" localSheetId="17">'[3]comentários'!#REF!</definedName>
    <definedName name="ComentLinha8" localSheetId="10">'[3]comentários'!#REF!</definedName>
    <definedName name="ComentLinha8" localSheetId="18">'[3]comentários'!#REF!</definedName>
    <definedName name="ComentLinha8">'[3]comentários'!#REF!</definedName>
    <definedName name="ComentMaior3" localSheetId="7">'[3]comentários'!#REF!</definedName>
    <definedName name="ComentMaior3" localSheetId="15">'[3]comentários'!#REF!</definedName>
    <definedName name="ComentMaior3" localSheetId="8">'[3]comentários'!#REF!</definedName>
    <definedName name="ComentMaior3" localSheetId="9">'[3]comentários'!#REF!</definedName>
    <definedName name="ComentMaior3" localSheetId="5">'[3]comentários'!#REF!</definedName>
    <definedName name="ComentMaior3" localSheetId="13">'[3]comentários'!#REF!</definedName>
    <definedName name="ComentMaior3" localSheetId="12">'[3]comentários'!#REF!</definedName>
    <definedName name="ComentMaior3" localSheetId="17">'[3]comentários'!#REF!</definedName>
    <definedName name="ComentMaior3" localSheetId="10">'[3]comentários'!#REF!</definedName>
    <definedName name="ComentMaior3" localSheetId="18">'[3]comentários'!#REF!</definedName>
    <definedName name="ComentMaior3">'[3]comentários'!#REF!</definedName>
    <definedName name="compara_rec" localSheetId="7">'[3]receitas'!#REF!</definedName>
    <definedName name="compara_rec" localSheetId="15">'[3]receitas'!#REF!</definedName>
    <definedName name="compara_rec" localSheetId="8">'[3]receitas'!#REF!</definedName>
    <definedName name="compara_rec" localSheetId="9">'[3]receitas'!#REF!</definedName>
    <definedName name="compara_rec" localSheetId="5">'[3]receitas'!#REF!</definedName>
    <definedName name="compara_rec" localSheetId="13">'[3]receitas'!#REF!</definedName>
    <definedName name="compara_rec" localSheetId="12">'[3]receitas'!#REF!</definedName>
    <definedName name="compara_rec" localSheetId="17">'[3]receitas'!#REF!</definedName>
    <definedName name="compara_rec" localSheetId="10">'[3]receitas'!#REF!</definedName>
    <definedName name="compara_rec" localSheetId="18">'[3]receitas'!#REF!</definedName>
    <definedName name="compara_rec">'[3]receitas'!#REF!</definedName>
    <definedName name="Confirmação" localSheetId="7">#REF!</definedName>
    <definedName name="Confirmação" localSheetId="15">#REF!</definedName>
    <definedName name="Confirmação" localSheetId="8">#REF!</definedName>
    <definedName name="Confirmação" localSheetId="9">#REF!</definedName>
    <definedName name="Confirmação" localSheetId="5">#REF!</definedName>
    <definedName name="Confirmação" localSheetId="13">#REF!</definedName>
    <definedName name="Confirmação" localSheetId="12">#REF!</definedName>
    <definedName name="Confirmação" localSheetId="17">#REF!</definedName>
    <definedName name="Confirmação" localSheetId="10">#REF!</definedName>
    <definedName name="Confirmação" localSheetId="18">#REF!</definedName>
    <definedName name="Confirmação">#REF!</definedName>
    <definedName name="CPLFim" localSheetId="7">'[3]Tab Ord CPL'!#REF!</definedName>
    <definedName name="CPLFim" localSheetId="15">'[3]Tab Ord CPL'!#REF!</definedName>
    <definedName name="CPLFim" localSheetId="8">'[3]Tab Ord CPL'!#REF!</definedName>
    <definedName name="CPLFim" localSheetId="9">'[3]Tab Ord CPL'!#REF!</definedName>
    <definedName name="CPLFim" localSheetId="5">'[3]Tab Ord CPL'!#REF!</definedName>
    <definedName name="CPLFim" localSheetId="13">'[3]Tab Ord CPL'!#REF!</definedName>
    <definedName name="CPLFim" localSheetId="12">'[3]Tab Ord CPL'!#REF!</definedName>
    <definedName name="CPLFim" localSheetId="17">'[3]Tab Ord CPL'!#REF!</definedName>
    <definedName name="CPLFim" localSheetId="10">'[3]Tab Ord CPL'!#REF!</definedName>
    <definedName name="CPLFim" localSheetId="18">'[3]Tab Ord CPL'!#REF!</definedName>
    <definedName name="CPLFim">'[3]Tab Ord CPL'!#REF!</definedName>
    <definedName name="CPLInício" localSheetId="7">'[3]Tab CPL'!#REF!</definedName>
    <definedName name="CPLInício" localSheetId="15">'[3]Tab CPL'!#REF!</definedName>
    <definedName name="CPLInício" localSheetId="8">'[3]Tab CPL'!#REF!</definedName>
    <definedName name="CPLInício" localSheetId="9">'[3]Tab CPL'!#REF!</definedName>
    <definedName name="CPLInício" localSheetId="5">'[3]Tab CPL'!#REF!</definedName>
    <definedName name="CPLInício" localSheetId="13">'[3]Tab CPL'!#REF!</definedName>
    <definedName name="CPLInício" localSheetId="12">'[3]Tab CPL'!#REF!</definedName>
    <definedName name="CPLInício" localSheetId="17">'[3]Tab CPL'!#REF!</definedName>
    <definedName name="CPLInício" localSheetId="10">'[3]Tab CPL'!#REF!</definedName>
    <definedName name="CPLInício" localSheetId="18">'[3]Tab CPL'!#REF!</definedName>
    <definedName name="CPLInício">'[3]Tab CPL'!#REF!</definedName>
    <definedName name="CPLPORTARIA" localSheetId="7">'[3]Tab CPL'!#REF!</definedName>
    <definedName name="CPLPORTARIA" localSheetId="15">'[3]Tab CPL'!#REF!</definedName>
    <definedName name="CPLPORTARIA" localSheetId="8">'[3]Tab CPL'!#REF!</definedName>
    <definedName name="CPLPORTARIA" localSheetId="9">'[3]Tab CPL'!#REF!</definedName>
    <definedName name="CPLPORTARIA" localSheetId="5">'[3]Tab CPL'!#REF!</definedName>
    <definedName name="CPLPORTARIA" localSheetId="13">'[3]Tab CPL'!#REF!</definedName>
    <definedName name="CPLPORTARIA" localSheetId="12">'[3]Tab CPL'!#REF!</definedName>
    <definedName name="CPLPORTARIA" localSheetId="17">'[3]Tab CPL'!#REF!</definedName>
    <definedName name="CPLPORTARIA" localSheetId="10">'[3]Tab CPL'!#REF!</definedName>
    <definedName name="CPLPORTARIA" localSheetId="18">'[3]Tab CPL'!#REF!</definedName>
    <definedName name="CPLPORTARIA">'[3]Tab CPL'!#REF!</definedName>
    <definedName name="DadosPessoais" localSheetId="7">'[3]tabelas'!#REF!</definedName>
    <definedName name="DadosPessoais" localSheetId="15">'[3]tabelas'!#REF!</definedName>
    <definedName name="DadosPessoais" localSheetId="8">'[3]tabelas'!#REF!</definedName>
    <definedName name="DadosPessoais" localSheetId="9">'[3]tabelas'!#REF!</definedName>
    <definedName name="DadosPessoais" localSheetId="5">'[3]tabelas'!#REF!</definedName>
    <definedName name="DadosPessoais" localSheetId="13">'[3]tabelas'!#REF!</definedName>
    <definedName name="DadosPessoais" localSheetId="12">'[3]tabelas'!#REF!</definedName>
    <definedName name="DadosPessoais" localSheetId="17">'[3]tabelas'!#REF!</definedName>
    <definedName name="DadosPessoais" localSheetId="10">'[3]tabelas'!#REF!</definedName>
    <definedName name="DadosPessoais" localSheetId="18">'[3]tabelas'!#REF!</definedName>
    <definedName name="DadosPessoais">'[3]tabelas'!#REF!</definedName>
    <definedName name="DadosPessoaisFim" localSheetId="7">'[3]Tab Ord CPL'!#REF!</definedName>
    <definedName name="DadosPessoaisFim" localSheetId="15">'[3]Tab Ord CPL'!#REF!</definedName>
    <definedName name="DadosPessoaisFim" localSheetId="8">'[3]Tab Ord CPL'!#REF!</definedName>
    <definedName name="DadosPessoaisFim" localSheetId="9">'[3]Tab Ord CPL'!#REF!</definedName>
    <definedName name="DadosPessoaisFim" localSheetId="5">'[3]Tab Ord CPL'!#REF!</definedName>
    <definedName name="DadosPessoaisFim" localSheetId="13">'[3]Tab Ord CPL'!#REF!</definedName>
    <definedName name="DadosPessoaisFim" localSheetId="12">'[3]Tab Ord CPL'!#REF!</definedName>
    <definedName name="DadosPessoaisFim" localSheetId="17">'[3]Tab Ord CPL'!#REF!</definedName>
    <definedName name="DadosPessoaisFim" localSheetId="10">'[3]Tab Ord CPL'!#REF!</definedName>
    <definedName name="DadosPessoaisFim" localSheetId="18">'[3]Tab Ord CPL'!#REF!</definedName>
    <definedName name="DadosPessoaisFim">'[3]Tab Ord CPL'!#REF!</definedName>
    <definedName name="DadosPessoaisInício" localSheetId="7">#REF!</definedName>
    <definedName name="DadosPessoaisInício" localSheetId="15">#REF!</definedName>
    <definedName name="DadosPessoaisInício" localSheetId="8">#REF!</definedName>
    <definedName name="DadosPessoaisInício" localSheetId="9">#REF!</definedName>
    <definedName name="DadosPessoaisInício" localSheetId="5">#REF!</definedName>
    <definedName name="DadosPessoaisInício" localSheetId="13">#REF!</definedName>
    <definedName name="DadosPessoaisInício" localSheetId="12">#REF!</definedName>
    <definedName name="DadosPessoaisInício" localSheetId="17">#REF!</definedName>
    <definedName name="DadosPessoaisInício" localSheetId="10">#REF!</definedName>
    <definedName name="DadosPessoaisInício" localSheetId="18">#REF!</definedName>
    <definedName name="DadosPessoaisInício">#REF!</definedName>
    <definedName name="DadosPessoaisLista" localSheetId="7">'[3]Tab Ord CPL'!#REF!</definedName>
    <definedName name="DadosPessoaisLista" localSheetId="15">'[3]Tab Ord CPL'!#REF!</definedName>
    <definedName name="DadosPessoaisLista" localSheetId="8">'[3]Tab Ord CPL'!#REF!</definedName>
    <definedName name="DadosPessoaisLista" localSheetId="9">'[3]Tab Ord CPL'!#REF!</definedName>
    <definedName name="DadosPessoaisLista" localSheetId="5">'[3]Tab Ord CPL'!#REF!</definedName>
    <definedName name="DadosPessoaisLista" localSheetId="13">'[3]Tab Ord CPL'!#REF!</definedName>
    <definedName name="DadosPessoaisLista" localSheetId="12">'[3]Tab Ord CPL'!#REF!</definedName>
    <definedName name="DadosPessoaisLista" localSheetId="17">'[3]Tab Ord CPL'!#REF!</definedName>
    <definedName name="DadosPessoaisLista" localSheetId="10">'[3]Tab Ord CPL'!#REF!</definedName>
    <definedName name="DadosPessoaisLista" localSheetId="18">'[3]Tab Ord CPL'!#REF!</definedName>
    <definedName name="DadosPessoaisLista">'[3]Tab Ord CPL'!#REF!</definedName>
    <definedName name="Datas2009">'Sumário'!$D$8:$D$372</definedName>
    <definedName name="DataTeste">#REF!</definedName>
    <definedName name="DescriçãoObsFinal" localSheetId="7">'[3]receitas'!#REF!</definedName>
    <definedName name="DescriçãoObsFinal" localSheetId="15">'[3]receitas'!#REF!</definedName>
    <definedName name="DescriçãoObsFinal" localSheetId="8">'[3]receitas'!#REF!</definedName>
    <definedName name="DescriçãoObsFinal" localSheetId="9">'[3]receitas'!#REF!</definedName>
    <definedName name="DescriçãoObsFinal" localSheetId="5">'[3]receitas'!#REF!</definedName>
    <definedName name="DescriçãoObsFinal" localSheetId="13">'[3]receitas'!#REF!</definedName>
    <definedName name="DescriçãoObsFinal" localSheetId="12">'[3]receitas'!#REF!</definedName>
    <definedName name="DescriçãoObsFinal" localSheetId="17">'[3]receitas'!#REF!</definedName>
    <definedName name="DescriçãoObsFinal" localSheetId="10">'[3]receitas'!#REF!</definedName>
    <definedName name="DescriçãoObsFinal" localSheetId="18">'[3]receitas'!#REF!</definedName>
    <definedName name="DescriçãoObsFinal">'[3]receitas'!#REF!</definedName>
    <definedName name="DescrObs" localSheetId="7">'[3]receitas'!#REF!</definedName>
    <definedName name="DescrObs" localSheetId="15">'[3]receitas'!#REF!</definedName>
    <definedName name="DescrObs" localSheetId="8">'[3]receitas'!#REF!</definedName>
    <definedName name="DescrObs" localSheetId="9">'[3]receitas'!#REF!</definedName>
    <definedName name="DescrObs" localSheetId="5">'[3]receitas'!#REF!</definedName>
    <definedName name="DescrObs" localSheetId="13">'[3]receitas'!#REF!</definedName>
    <definedName name="DescrObs" localSheetId="12">'[3]receitas'!#REF!</definedName>
    <definedName name="DescrObs" localSheetId="17">'[3]receitas'!#REF!</definedName>
    <definedName name="DescrObs" localSheetId="10">'[3]receitas'!#REF!</definedName>
    <definedName name="DescrObs" localSheetId="18">'[3]receitas'!#REF!</definedName>
    <definedName name="DescrObs">'[3]receitas'!#REF!</definedName>
    <definedName name="Desp_Fun_Homo">'Despesa por Função'!$F$15</definedName>
    <definedName name="Desp_Inst_Homo">#REF!</definedName>
    <definedName name="Desp_Real_Homo">#REF!</definedName>
    <definedName name="despesas">#REF!</definedName>
    <definedName name="DestinatárioOfício" localSheetId="7">'[3]DadosPA'!#REF!</definedName>
    <definedName name="DestinatárioOfício" localSheetId="15">'[3]DadosPA'!#REF!</definedName>
    <definedName name="DestinatárioOfício" localSheetId="8">'[3]DadosPA'!#REF!</definedName>
    <definedName name="DestinatárioOfício" localSheetId="9">'[3]DadosPA'!#REF!</definedName>
    <definedName name="DestinatárioOfício" localSheetId="5">'[3]DadosPA'!#REF!</definedName>
    <definedName name="DestinatárioOfício" localSheetId="13">'[3]DadosPA'!#REF!</definedName>
    <definedName name="DestinatárioOfício" localSheetId="12">'[3]DadosPA'!#REF!</definedName>
    <definedName name="DestinatárioOfício" localSheetId="17">'[3]DadosPA'!#REF!</definedName>
    <definedName name="DestinatárioOfício" localSheetId="10">'[3]DadosPA'!#REF!</definedName>
    <definedName name="DestinatárioOfício" localSheetId="18">'[3]DadosPA'!#REF!</definedName>
    <definedName name="DestinatárioOfício">'[3]DadosPA'!#REF!</definedName>
    <definedName name="DTP_Homo" localSheetId="7">'DCL'!$F$14</definedName>
    <definedName name="DTP_Homo" localSheetId="8">'Limite Educação'!$F$14</definedName>
    <definedName name="DTP_Homo" localSheetId="9">'Pagamento Magistério'!$F$14</definedName>
    <definedName name="DTP_Homo" localSheetId="10">'Saldo FUNDEB'!$F$14</definedName>
    <definedName name="DTP_Homo">'DTP'!$F$14</definedName>
    <definedName name="FNT_Adot" localSheetId="7">'BDValores'!#REF!</definedName>
    <definedName name="FNT_Adot" localSheetId="15">'BDValores'!#REF!</definedName>
    <definedName name="FNT_Adot" localSheetId="8">'BDValores'!#REF!</definedName>
    <definedName name="FNT_Adot" localSheetId="9">'BDValores'!#REF!</definedName>
    <definedName name="FNT_Adot" localSheetId="5">'BDValores'!#REF!</definedName>
    <definedName name="FNT_Adot" localSheetId="13">'BDValores'!#REF!</definedName>
    <definedName name="FNT_Adot" localSheetId="12">'BDValores'!#REF!</definedName>
    <definedName name="FNT_Adot" localSheetId="17">'BDValores'!#REF!</definedName>
    <definedName name="FNT_Adot" localSheetId="10">'BDValores'!#REF!</definedName>
    <definedName name="FNT_Adot" localSheetId="18">'BDValores'!#REF!</definedName>
    <definedName name="FNT_Adot">'BDValores'!#REF!</definedName>
    <definedName name="Fnt_Adot_Fn" localSheetId="7">'BDValores'!#REF!</definedName>
    <definedName name="Fnt_Adot_Fn" localSheetId="15">'BDValores'!#REF!</definedName>
    <definedName name="Fnt_Adot_Fn" localSheetId="8">'BDValores'!#REF!</definedName>
    <definedName name="Fnt_Adot_Fn" localSheetId="9">'BDValores'!#REF!</definedName>
    <definedName name="Fnt_Adot_Fn" localSheetId="5">'BDValores'!#REF!</definedName>
    <definedName name="Fnt_Adot_Fn" localSheetId="13">'BDValores'!#REF!</definedName>
    <definedName name="Fnt_Adot_Fn" localSheetId="12">'BDValores'!#REF!</definedName>
    <definedName name="Fnt_Adot_Fn" localSheetId="17">'BDValores'!#REF!</definedName>
    <definedName name="Fnt_Adot_Fn" localSheetId="10">'BDValores'!#REF!</definedName>
    <definedName name="Fnt_Adot_Fn" localSheetId="18">'BDValores'!#REF!</definedName>
    <definedName name="Fnt_Adot_Fn">'BDValores'!#REF!</definedName>
    <definedName name="Fnt_Adot_In" localSheetId="7">'BDValores'!#REF!</definedName>
    <definedName name="Fnt_Adot_In" localSheetId="15">'BDValores'!#REF!</definedName>
    <definedName name="Fnt_Adot_In" localSheetId="8">'BDValores'!#REF!</definedName>
    <definedName name="Fnt_Adot_In" localSheetId="9">'BDValores'!#REF!</definedName>
    <definedName name="Fnt_Adot_In" localSheetId="5">'BDValores'!#REF!</definedName>
    <definedName name="Fnt_Adot_In" localSheetId="13">'BDValores'!#REF!</definedName>
    <definedName name="Fnt_Adot_In" localSheetId="12">'BDValores'!#REF!</definedName>
    <definedName name="Fnt_Adot_In" localSheetId="17">'BDValores'!#REF!</definedName>
    <definedName name="Fnt_Adot_In" localSheetId="10">'BDValores'!#REF!</definedName>
    <definedName name="Fnt_Adot_In" localSheetId="18">'BDValores'!#REF!</definedName>
    <definedName name="Fnt_Adot_In">'BDValores'!#REF!</definedName>
    <definedName name="FNT_Outros" localSheetId="7">'BDValores'!#REF!</definedName>
    <definedName name="FNT_Outros" localSheetId="15">'BDValores'!#REF!</definedName>
    <definedName name="FNT_Outros" localSheetId="8">'BDValores'!#REF!</definedName>
    <definedName name="FNT_Outros" localSheetId="9">'BDValores'!#REF!</definedName>
    <definedName name="FNT_Outros" localSheetId="5">'BDValores'!#REF!</definedName>
    <definedName name="FNT_Outros" localSheetId="13">'BDValores'!#REF!</definedName>
    <definedName name="FNT_Outros" localSheetId="12">'BDValores'!#REF!</definedName>
    <definedName name="FNT_Outros" localSheetId="17">'BDValores'!#REF!</definedName>
    <definedName name="FNT_Outros" localSheetId="10">'BDValores'!#REF!</definedName>
    <definedName name="FNT_Outros" localSheetId="18">'BDValores'!#REF!</definedName>
    <definedName name="FNT_Outros">'BDValores'!#REF!</definedName>
    <definedName name="FNT_PC" localSheetId="7">'BDValores'!#REF!</definedName>
    <definedName name="FNT_PC" localSheetId="15">'BDValores'!#REF!</definedName>
    <definedName name="FNT_PC" localSheetId="8">'BDValores'!#REF!</definedName>
    <definedName name="FNT_PC" localSheetId="9">'BDValores'!#REF!</definedName>
    <definedName name="FNT_PC" localSheetId="5">'BDValores'!#REF!</definedName>
    <definedName name="FNT_PC" localSheetId="13">'BDValores'!#REF!</definedName>
    <definedName name="FNT_PC" localSheetId="12">'BDValores'!#REF!</definedName>
    <definedName name="FNT_PC" localSheetId="17">'BDValores'!#REF!</definedName>
    <definedName name="FNT_PC" localSheetId="10">'BDValores'!#REF!</definedName>
    <definedName name="FNT_PC" localSheetId="18">'BDValores'!#REF!</definedName>
    <definedName name="FNT_PC">'BDValores'!#REF!</definedName>
    <definedName name="FNT_Sagres" localSheetId="7">'BDValores'!#REF!</definedName>
    <definedName name="FNT_Sagres" localSheetId="15">'BDValores'!#REF!</definedName>
    <definedName name="FNT_Sagres" localSheetId="8">'BDValores'!#REF!</definedName>
    <definedName name="FNT_Sagres" localSheetId="9">'BDValores'!#REF!</definedName>
    <definedName name="FNT_Sagres" localSheetId="5">'BDValores'!#REF!</definedName>
    <definedName name="FNT_Sagres" localSheetId="13">'BDValores'!#REF!</definedName>
    <definedName name="FNT_Sagres" localSheetId="12">'BDValores'!#REF!</definedName>
    <definedName name="FNT_Sagres" localSheetId="17">'BDValores'!#REF!</definedName>
    <definedName name="FNT_Sagres" localSheetId="10">'BDValores'!#REF!</definedName>
    <definedName name="FNT_Sagres" localSheetId="18">'BDValores'!#REF!</definedName>
    <definedName name="FNT_Sagres">'BDValores'!#REF!</definedName>
    <definedName name="FNT_Sefaz" localSheetId="7">'BDValores'!#REF!</definedName>
    <definedName name="FNT_Sefaz" localSheetId="15">'BDValores'!#REF!</definedName>
    <definedName name="FNT_Sefaz" localSheetId="8">'BDValores'!#REF!</definedName>
    <definedName name="FNT_Sefaz" localSheetId="9">'BDValores'!#REF!</definedName>
    <definedName name="FNT_Sefaz" localSheetId="5">'BDValores'!#REF!</definedName>
    <definedName name="FNT_Sefaz" localSheetId="13">'BDValores'!#REF!</definedName>
    <definedName name="FNT_Sefaz" localSheetId="12">'BDValores'!#REF!</definedName>
    <definedName name="FNT_Sefaz" localSheetId="17">'BDValores'!#REF!</definedName>
    <definedName name="FNT_Sefaz" localSheetId="10">'BDValores'!#REF!</definedName>
    <definedName name="FNT_Sefaz" localSheetId="18">'BDValores'!#REF!</definedName>
    <definedName name="FNT_Sefaz">'BDValores'!#REF!</definedName>
    <definedName name="HABILITA_VERMELHOS">'Sumário'!$B$381</definedName>
    <definedName name="HClassifInstitucional">#REF!</definedName>
    <definedName name="HComissões" localSheetId="4">'Ordenadores de Despesas'!#REF!</definedName>
    <definedName name="HComissões">#REF!</definedName>
    <definedName name="HComissõesFinal" localSheetId="7">#REF!</definedName>
    <definedName name="HComissõesFinal" localSheetId="15">#REF!</definedName>
    <definedName name="HComissõesFinal" localSheetId="8">#REF!</definedName>
    <definedName name="HComissõesFinal" localSheetId="9">#REF!</definedName>
    <definedName name="HComissõesFinal" localSheetId="5">#REF!</definedName>
    <definedName name="HComissõesFinal" localSheetId="13">#REF!</definedName>
    <definedName name="HComissõesFinal" localSheetId="12">#REF!</definedName>
    <definedName name="HComissõesFinal" localSheetId="17">#REF!</definedName>
    <definedName name="HComissõesFinal" localSheetId="10">#REF!</definedName>
    <definedName name="HComissõesFinal" localSheetId="18">#REF!</definedName>
    <definedName name="HComissõesFinal">#REF!</definedName>
    <definedName name="HDespesaFunção" localSheetId="15">'Despesa por Função'!#REF!</definedName>
    <definedName name="HDespesaFunção" localSheetId="17">'Despesa por Função'!#REF!</definedName>
    <definedName name="HDespesaFunção" localSheetId="18">'Despesa por Função'!#REF!</definedName>
    <definedName name="HDespesaFunção">'Despesa por Função'!#REF!</definedName>
    <definedName name="HDespesaRealizada">#REF!</definedName>
    <definedName name="HDespesaRealizadaCâmara">#REF!</definedName>
    <definedName name="HDTP" localSheetId="7">'DCL'!#REF!</definedName>
    <definedName name="HDTP" localSheetId="15">'DTP'!#REF!</definedName>
    <definedName name="HDTP" localSheetId="8">'Limite Educação'!#REF!</definedName>
    <definedName name="HDTP" localSheetId="9">'Pagamento Magistério'!#REF!</definedName>
    <definedName name="HDTP" localSheetId="13">'DTP'!#REF!</definedName>
    <definedName name="HDTP" localSheetId="12">'DTP'!#REF!</definedName>
    <definedName name="HDTP" localSheetId="17">'DTP'!#REF!</definedName>
    <definedName name="HDTP" localSheetId="10">'Saldo FUNDEB'!#REF!</definedName>
    <definedName name="HDTP" localSheetId="18">'DTP'!#REF!</definedName>
    <definedName name="HDTP">'DTP'!#REF!</definedName>
    <definedName name="HInfIniciais">#REF!</definedName>
    <definedName name="HInformaçõesGerais" localSheetId="3">'Responsáveis'!#REF!</definedName>
    <definedName name="HInformaçõesGerais">#REF!</definedName>
    <definedName name="HMagistério" localSheetId="7">'DCL'!#REF!</definedName>
    <definedName name="HMagistério" localSheetId="6">'DTP'!#REF!</definedName>
    <definedName name="HMagistério" localSheetId="8">'Limite Educação'!#REF!</definedName>
    <definedName name="HMagistério" localSheetId="9">'Pagamento Magistério'!#REF!</definedName>
    <definedName name="HMagistério" localSheetId="10">'Saldo FUNDEB'!#REF!</definedName>
    <definedName name="HMagistério">#REF!</definedName>
    <definedName name="HOrdenadores" localSheetId="7">'Ordenadores de Despesas'!#REF!</definedName>
    <definedName name="HOrdenadores" localSheetId="15">'Ordenadores de Despesas'!#REF!</definedName>
    <definedName name="HOrdenadores" localSheetId="8">'Ordenadores de Despesas'!#REF!</definedName>
    <definedName name="HOrdenadores" localSheetId="9">'Ordenadores de Despesas'!#REF!</definedName>
    <definedName name="HOrdenadores" localSheetId="13">'Ordenadores de Despesas'!#REF!</definedName>
    <definedName name="HOrdenadores" localSheetId="12">'Ordenadores de Despesas'!#REF!</definedName>
    <definedName name="HOrdenadores" localSheetId="17">'Ordenadores de Despesas'!#REF!</definedName>
    <definedName name="HOrdenadores" localSheetId="10">'Ordenadores de Despesas'!#REF!</definedName>
    <definedName name="HOrdenadores" localSheetId="18">'Ordenadores de Despesas'!#REF!</definedName>
    <definedName name="HOrdenadores">'Ordenadores de Despesas'!#REF!</definedName>
    <definedName name="HOrdenadoresFinal" localSheetId="7">'Ordenadores de Despesas'!#REF!</definedName>
    <definedName name="HOrdenadoresFinal" localSheetId="15">'Ordenadores de Despesas'!#REF!</definedName>
    <definedName name="HOrdenadoresFinal" localSheetId="8">'Ordenadores de Despesas'!#REF!</definedName>
    <definedName name="HOrdenadoresFinal" localSheetId="9">'Ordenadores de Despesas'!#REF!</definedName>
    <definedName name="HOrdenadoresFinal" localSheetId="5">'Ordenadores de Despesas'!#REF!</definedName>
    <definedName name="HOrdenadoresFinal" localSheetId="13">'Ordenadores de Despesas'!#REF!</definedName>
    <definedName name="HOrdenadoresFinal" localSheetId="12">'Ordenadores de Despesas'!#REF!</definedName>
    <definedName name="HOrdenadoresFinal" localSheetId="17">'Ordenadores de Despesas'!#REF!</definedName>
    <definedName name="HOrdenadoresFinal" localSheetId="10">'Ordenadores de Despesas'!#REF!</definedName>
    <definedName name="HOrdenadoresFinal" localSheetId="18">'Ordenadores de Despesas'!#REF!</definedName>
    <definedName name="HOrdenadoresFinal">'Ordenadores de Despesas'!#REF!</definedName>
    <definedName name="HReceitaArrecadada" localSheetId="7">'DCL'!#REF!</definedName>
    <definedName name="HReceitaArrecadada" localSheetId="14">'Despesa por Função'!#REF!</definedName>
    <definedName name="HReceitaArrecadada" localSheetId="6">'DTP'!#REF!</definedName>
    <definedName name="HReceitaArrecadada" localSheetId="19">'Ficha Financeira - Ag. Político'!#REF!</definedName>
    <definedName name="HReceitaArrecadada" localSheetId="8">'Limite Educação'!#REF!</definedName>
    <definedName name="HReceitaArrecadada" localSheetId="4">'Ordenadores de Despesas'!#REF!</definedName>
    <definedName name="HReceitaArrecadada" localSheetId="9">'Pagamento Magistério'!#REF!</definedName>
    <definedName name="HReceitaArrecadada" localSheetId="5">'Receita Arrecadada'!$A$5</definedName>
    <definedName name="HReceitaArrecadada" localSheetId="3">'Responsáveis'!#REF!</definedName>
    <definedName name="HReceitaArrecadada" localSheetId="10">'Saldo FUNDEB'!#REF!</definedName>
    <definedName name="HReceitaArrecadada" localSheetId="18">'Subsídio Fixado - Ag. Político'!#REF!</definedName>
    <definedName name="HReceitaArrecadada">#REF!</definedName>
    <definedName name="HRemuneração" localSheetId="1">'[5]Subsídio Fixado - Ag. Político'!#REF!</definedName>
    <definedName name="HRemuneração" localSheetId="7">#REF!</definedName>
    <definedName name="HRemuneração" localSheetId="19">'Ficha Financeira - Ag. Político'!#REF!</definedName>
    <definedName name="HRemuneração" localSheetId="15">#REF!</definedName>
    <definedName name="HRemuneração" localSheetId="8">#REF!</definedName>
    <definedName name="HRemuneração" localSheetId="9">#REF!</definedName>
    <definedName name="HRemuneração" localSheetId="5">#REF!</definedName>
    <definedName name="HRemuneração" localSheetId="13">#REF!</definedName>
    <definedName name="HRemuneração" localSheetId="12">#REF!</definedName>
    <definedName name="HRemuneração" localSheetId="17">#REF!</definedName>
    <definedName name="HRemuneração" localSheetId="10">#REF!</definedName>
    <definedName name="HRemuneração" localSheetId="18">'Subsídio Fixado - Ag. Político'!#REF!</definedName>
    <definedName name="HRemuneração">#REF!</definedName>
    <definedName name="HRemuneraçãoFixada">#REF!</definedName>
    <definedName name="HRemuneraçãoPaga" localSheetId="18">'Subsídio Fixado - Ag. Político'!#REF!</definedName>
    <definedName name="HRemuneraçãoPaga">'Ficha Financeira - Ag. Político'!#REF!</definedName>
    <definedName name="HRepasseDuodécimo">#REF!</definedName>
    <definedName name="HRP">#REF!</definedName>
    <definedName name="Inativos" localSheetId="7">'DCL'!#REF!</definedName>
    <definedName name="Inativos" localSheetId="15">'DTP'!#REF!</definedName>
    <definedName name="Inativos" localSheetId="8">'Limite Educação'!#REF!</definedName>
    <definedName name="Inativos" localSheetId="9">'Pagamento Magistério'!#REF!</definedName>
    <definedName name="Inativos" localSheetId="5">'DTP'!#REF!</definedName>
    <definedName name="Inativos" localSheetId="13">'DTP'!#REF!</definedName>
    <definedName name="Inativos" localSheetId="12">'DTP'!#REF!</definedName>
    <definedName name="Inativos" localSheetId="17">'DTP'!#REF!</definedName>
    <definedName name="Inativos" localSheetId="10">'Saldo FUNDEB'!#REF!</definedName>
    <definedName name="Inativos" localSheetId="18">'DTP'!#REF!</definedName>
    <definedName name="Inativos">'DTP'!#REF!</definedName>
    <definedName name="INDÍCIOS">#REF!</definedName>
    <definedName name="Inf_Div_Homo">#REF!</definedName>
    <definedName name="inspetoria" localSheetId="7">'[3]DadosPA'!#REF!</definedName>
    <definedName name="inspetoria" localSheetId="15">'[3]DadosPA'!#REF!</definedName>
    <definedName name="inspetoria" localSheetId="8">'[3]DadosPA'!#REF!</definedName>
    <definedName name="inspetoria" localSheetId="9">'[3]DadosPA'!#REF!</definedName>
    <definedName name="inspetoria" localSheetId="5">'[3]DadosPA'!#REF!</definedName>
    <definedName name="inspetoria" localSheetId="13">'[3]DadosPA'!#REF!</definedName>
    <definedName name="inspetoria" localSheetId="12">'[3]DadosPA'!#REF!</definedName>
    <definedName name="inspetoria" localSheetId="17">'[3]DadosPA'!#REF!</definedName>
    <definedName name="inspetoria" localSheetId="10">'[3]DadosPA'!#REF!</definedName>
    <definedName name="inspetoria" localSheetId="18">'[3]DadosPA'!#REF!</definedName>
    <definedName name="inspetoria">'[3]DadosPA'!#REF!</definedName>
    <definedName name="IPTUPrinc" localSheetId="7">'BDValores'!#REF!</definedName>
    <definedName name="IPTUPrinc" localSheetId="15">'BDValores'!#REF!</definedName>
    <definedName name="IPTUPrinc" localSheetId="8">'BDValores'!#REF!</definedName>
    <definedName name="IPTUPrinc" localSheetId="9">'BDValores'!#REF!</definedName>
    <definedName name="IPTUPrinc" localSheetId="5">'BDValores'!#REF!</definedName>
    <definedName name="IPTUPrinc" localSheetId="13">'BDValores'!#REF!</definedName>
    <definedName name="IPTUPrinc" localSheetId="12">'BDValores'!#REF!</definedName>
    <definedName name="IPTUPrinc" localSheetId="17">'BDValores'!#REF!</definedName>
    <definedName name="IPTUPrinc" localSheetId="10">'BDValores'!#REF!</definedName>
    <definedName name="IPTUPrinc" localSheetId="18">'BDValores'!#REF!</definedName>
    <definedName name="IPTUPrinc">'BDValores'!#REF!</definedName>
    <definedName name="ItemObs2" localSheetId="7">'[3]receitas'!#REF!</definedName>
    <definedName name="ItemObs2" localSheetId="15">'[3]receitas'!#REF!</definedName>
    <definedName name="ItemObs2" localSheetId="8">'[3]receitas'!#REF!</definedName>
    <definedName name="ItemObs2" localSheetId="9">'[3]receitas'!#REF!</definedName>
    <definedName name="ItemObs2" localSheetId="5">'[3]receitas'!#REF!</definedName>
    <definedName name="ItemObs2" localSheetId="13">'[3]receitas'!#REF!</definedName>
    <definedName name="ItemObs2" localSheetId="12">'[3]receitas'!#REF!</definedName>
    <definedName name="ItemObs2" localSheetId="17">'[3]receitas'!#REF!</definedName>
    <definedName name="ItemObs2" localSheetId="10">'[3]receitas'!#REF!</definedName>
    <definedName name="ItemObs2" localSheetId="18">'[3]receitas'!#REF!</definedName>
    <definedName name="ItemObs2">'[3]receitas'!#REF!</definedName>
    <definedName name="ItemObsFinal" localSheetId="7">'[3]receitas'!#REF!</definedName>
    <definedName name="ItemObsFinal" localSheetId="15">'[3]receitas'!#REF!</definedName>
    <definedName name="ItemObsFinal" localSheetId="8">'[3]receitas'!#REF!</definedName>
    <definedName name="ItemObsFinal" localSheetId="9">'[3]receitas'!#REF!</definedName>
    <definedName name="ItemObsFinal" localSheetId="5">'[3]receitas'!#REF!</definedName>
    <definedName name="ItemObsFinal" localSheetId="13">'[3]receitas'!#REF!</definedName>
    <definedName name="ItemObsFinal" localSheetId="12">'[3]receitas'!#REF!</definedName>
    <definedName name="ItemObsFinal" localSheetId="17">'[3]receitas'!#REF!</definedName>
    <definedName name="ItemObsFinal" localSheetId="10">'[3]receitas'!#REF!</definedName>
    <definedName name="ItemObsFinal" localSheetId="18">'[3]receitas'!#REF!</definedName>
    <definedName name="ItemObsFinal">'[3]receitas'!#REF!</definedName>
    <definedName name="Limite3" localSheetId="7">'[1]PT17'!#REF!</definedName>
    <definedName name="Limite3" localSheetId="15">'[1]PT17'!#REF!</definedName>
    <definedName name="Limite3" localSheetId="8">'[1]PT17'!#REF!</definedName>
    <definedName name="Limite3" localSheetId="9">'[1]PT17'!#REF!</definedName>
    <definedName name="Limite3" localSheetId="5">'[1]PT17'!#REF!</definedName>
    <definedName name="Limite3" localSheetId="13">'[1]PT17'!#REF!</definedName>
    <definedName name="Limite3" localSheetId="12">'[1]PT17'!#REF!</definedName>
    <definedName name="Limite3" localSheetId="17">'[1]PT17'!#REF!</definedName>
    <definedName name="Limite3" localSheetId="10">'[1]PT17'!#REF!</definedName>
    <definedName name="Limite3" localSheetId="18">'[1]PT17'!#REF!</definedName>
    <definedName name="Limite3">'[1]PT17'!#REF!</definedName>
    <definedName name="Limite6" localSheetId="7">'[1]PT17'!#REF!</definedName>
    <definedName name="Limite6" localSheetId="15">'[1]PT17'!#REF!</definedName>
    <definedName name="Limite6" localSheetId="8">'[1]PT17'!#REF!</definedName>
    <definedName name="Limite6" localSheetId="9">'[1]PT17'!#REF!</definedName>
    <definedName name="Limite6" localSheetId="5">'[1]PT17'!#REF!</definedName>
    <definedName name="Limite6" localSheetId="13">'[1]PT17'!#REF!</definedName>
    <definedName name="Limite6" localSheetId="12">'[1]PT17'!#REF!</definedName>
    <definedName name="Limite6" localSheetId="17">'[1]PT17'!#REF!</definedName>
    <definedName name="Limite6" localSheetId="10">'[1]PT17'!#REF!</definedName>
    <definedName name="Limite6" localSheetId="18">'[1]PT17'!#REF!</definedName>
    <definedName name="Limite6">'[1]PT17'!#REF!</definedName>
    <definedName name="LimitePrud3" localSheetId="7">'[1]PT17'!#REF!</definedName>
    <definedName name="LimitePrud3" localSheetId="15">'[1]PT17'!#REF!</definedName>
    <definedName name="LimitePrud3" localSheetId="8">'[1]PT17'!#REF!</definedName>
    <definedName name="LimitePrud3" localSheetId="9">'[1]PT17'!#REF!</definedName>
    <definedName name="LimitePrud3" localSheetId="5">'[1]PT17'!#REF!</definedName>
    <definedName name="LimitePrud3" localSheetId="13">'[1]PT17'!#REF!</definedName>
    <definedName name="LimitePrud3" localSheetId="12">'[1]PT17'!#REF!</definedName>
    <definedName name="LimitePrud3" localSheetId="17">'[1]PT17'!#REF!</definedName>
    <definedName name="LimitePrud3" localSheetId="10">'[1]PT17'!#REF!</definedName>
    <definedName name="LimitePrud3" localSheetId="18">'[1]PT17'!#REF!</definedName>
    <definedName name="LimitePrud3">'[1]PT17'!#REF!</definedName>
    <definedName name="LimitePrud6" localSheetId="7">'[1]PT17'!#REF!</definedName>
    <definedName name="LimitePrud6" localSheetId="15">'[1]PT17'!#REF!</definedName>
    <definedName name="LimitePrud6" localSheetId="8">'[1]PT17'!#REF!</definedName>
    <definedName name="LimitePrud6" localSheetId="9">'[1]PT17'!#REF!</definedName>
    <definedName name="LimitePrud6" localSheetId="5">'[1]PT17'!#REF!</definedName>
    <definedName name="LimitePrud6" localSheetId="13">'[1]PT17'!#REF!</definedName>
    <definedName name="LimitePrud6" localSheetId="12">'[1]PT17'!#REF!</definedName>
    <definedName name="LimitePrud6" localSheetId="17">'[1]PT17'!#REF!</definedName>
    <definedName name="LimitePrud6" localSheetId="10">'[1]PT17'!#REF!</definedName>
    <definedName name="LimitePrud6" localSheetId="18">'[1]PT17'!#REF!</definedName>
    <definedName name="LimitePrud6">'[1]PT17'!#REF!</definedName>
    <definedName name="Linha1" localSheetId="7">'DCL'!#REF!</definedName>
    <definedName name="Linha1" localSheetId="8">'Limite Educação'!$D$34</definedName>
    <definedName name="Linha1" localSheetId="9">'Pagamento Magistério'!#REF!</definedName>
    <definedName name="Linha1" localSheetId="10">'Saldo FUNDEB'!#REF!</definedName>
    <definedName name="Linha1">'DTP'!$D$34</definedName>
    <definedName name="Linha2" localSheetId="7">'DCL'!#REF!</definedName>
    <definedName name="Linha2" localSheetId="8">'Limite Educação'!$D$53</definedName>
    <definedName name="Linha2" localSheetId="9">'Pagamento Magistério'!#REF!</definedName>
    <definedName name="Linha2" localSheetId="10">'Saldo FUNDEB'!#REF!</definedName>
    <definedName name="Linha2">'DTP'!$D$54</definedName>
    <definedName name="Linha3">#REF!</definedName>
    <definedName name="LinhaModelo" localSheetId="7">'DCL'!$D$61:$E$61</definedName>
    <definedName name="LinhaModelo" localSheetId="8">'Limite Educação'!$D$89:$E$89</definedName>
    <definedName name="LinhaModelo" localSheetId="9">'Pagamento Magistério'!$D$30:$E$30</definedName>
    <definedName name="LinhaModelo" localSheetId="10">'Saldo FUNDEB'!$D$24:$E$24</definedName>
    <definedName name="LinhaModelo">'DTP'!$D$104:$E$104</definedName>
    <definedName name="LinhaModelo2">#REF!</definedName>
    <definedName name="LinhaModelo3">#REF!</definedName>
    <definedName name="ListAuditoresAlfa" localSheetId="7">'[3]BD Equipes'!#REF!</definedName>
    <definedName name="ListAuditoresAlfa" localSheetId="15">'[3]BD Equipes'!#REF!</definedName>
    <definedName name="ListAuditoresAlfa" localSheetId="8">'[3]BD Equipes'!#REF!</definedName>
    <definedName name="ListAuditoresAlfa" localSheetId="9">'[3]BD Equipes'!#REF!</definedName>
    <definedName name="ListAuditoresAlfa" localSheetId="5">'[3]BD Equipes'!#REF!</definedName>
    <definedName name="ListAuditoresAlfa" localSheetId="13">'[3]BD Equipes'!#REF!</definedName>
    <definedName name="ListAuditoresAlfa" localSheetId="12">'[3]BD Equipes'!#REF!</definedName>
    <definedName name="ListAuditoresAlfa" localSheetId="17">'[3]BD Equipes'!#REF!</definedName>
    <definedName name="ListAuditoresAlfa" localSheetId="10">'[3]BD Equipes'!#REF!</definedName>
    <definedName name="ListAuditoresAlfa" localSheetId="18">'[3]BD Equipes'!#REF!</definedName>
    <definedName name="ListAuditoresAlfa">'[3]BD Equipes'!#REF!</definedName>
    <definedName name="Magit_Homo">#REF!</definedName>
    <definedName name="ModoRecbimentoDoc" localSheetId="7">'[3]DadosPA'!#REF!</definedName>
    <definedName name="ModoRecbimentoDoc" localSheetId="15">'[3]DadosPA'!#REF!</definedName>
    <definedName name="ModoRecbimentoDoc" localSheetId="8">'[3]DadosPA'!#REF!</definedName>
    <definedName name="ModoRecbimentoDoc" localSheetId="9">'[3]DadosPA'!#REF!</definedName>
    <definedName name="ModoRecbimentoDoc" localSheetId="5">'[3]DadosPA'!#REF!</definedName>
    <definedName name="ModoRecbimentoDoc" localSheetId="13">'[3]DadosPA'!#REF!</definedName>
    <definedName name="ModoRecbimentoDoc" localSheetId="12">'[3]DadosPA'!#REF!</definedName>
    <definedName name="ModoRecbimentoDoc" localSheetId="17">'[3]DadosPA'!#REF!</definedName>
    <definedName name="ModoRecbimentoDoc" localSheetId="10">'[3]DadosPA'!#REF!</definedName>
    <definedName name="ModoRecbimentoDoc" localSheetId="18">'[3]DadosPA'!#REF!</definedName>
    <definedName name="ModoRecbimentoDoc">'[3]DadosPA'!#REF!</definedName>
    <definedName name="Mud_Gestor" localSheetId="7">'Responsáveis'!#REF!</definedName>
    <definedName name="Mud_Gestor" localSheetId="15">'Responsáveis'!#REF!</definedName>
    <definedName name="Mud_Gestor" localSheetId="8">'Responsáveis'!#REF!</definedName>
    <definedName name="Mud_Gestor" localSheetId="9">'Responsáveis'!#REF!</definedName>
    <definedName name="Mud_Gestor" localSheetId="13">'Responsáveis'!#REF!</definedName>
    <definedName name="Mud_Gestor" localSheetId="12">'Responsáveis'!#REF!</definedName>
    <definedName name="Mud_Gestor" localSheetId="17">'Responsáveis'!#REF!</definedName>
    <definedName name="Mud_Gestor" localSheetId="10">'Responsáveis'!#REF!</definedName>
    <definedName name="Mud_Gestor" localSheetId="18">'Responsáveis'!#REF!</definedName>
    <definedName name="Mud_Gestor">'Responsáveis'!#REF!</definedName>
    <definedName name="munic">'[3]DadosPA'!$G$9</definedName>
    <definedName name="Municipio">'Sumário'!$C$8:$C$191</definedName>
    <definedName name="NE_01">#REF!</definedName>
    <definedName name="NE_2.0">#REF!</definedName>
    <definedName name="nota03" localSheetId="7">'[3]BD Equipes'!#REF!</definedName>
    <definedName name="nota03" localSheetId="15">'[3]BD Equipes'!#REF!</definedName>
    <definedName name="nota03" localSheetId="8">'[3]BD Equipes'!#REF!</definedName>
    <definedName name="nota03" localSheetId="9">'[3]BD Equipes'!#REF!</definedName>
    <definedName name="nota03" localSheetId="5">'[3]BD Equipes'!#REF!</definedName>
    <definedName name="nota03" localSheetId="13">'[3]BD Equipes'!#REF!</definedName>
    <definedName name="nota03" localSheetId="12">'[3]BD Equipes'!#REF!</definedName>
    <definedName name="nota03" localSheetId="17">'[3]BD Equipes'!#REF!</definedName>
    <definedName name="nota03" localSheetId="10">'[3]BD Equipes'!#REF!</definedName>
    <definedName name="nota03" localSheetId="18">'[3]BD Equipes'!#REF!</definedName>
    <definedName name="nota03">'[3]BD Equipes'!#REF!</definedName>
    <definedName name="nota04" localSheetId="7">'[3]BD Equipes'!#REF!</definedName>
    <definedName name="nota04" localSheetId="15">'[3]BD Equipes'!#REF!</definedName>
    <definedName name="nota04" localSheetId="8">'[3]BD Equipes'!#REF!</definedName>
    <definedName name="nota04" localSheetId="9">'[3]BD Equipes'!#REF!</definedName>
    <definedName name="nota04" localSheetId="5">'[3]BD Equipes'!#REF!</definedName>
    <definedName name="nota04" localSheetId="13">'[3]BD Equipes'!#REF!</definedName>
    <definedName name="nota04" localSheetId="12">'[3]BD Equipes'!#REF!</definedName>
    <definedName name="nota04" localSheetId="17">'[3]BD Equipes'!#REF!</definedName>
    <definedName name="nota04" localSheetId="10">'[3]BD Equipes'!#REF!</definedName>
    <definedName name="nota04" localSheetId="18">'[3]BD Equipes'!#REF!</definedName>
    <definedName name="nota04">'[3]BD Equipes'!#REF!</definedName>
    <definedName name="NúmOrdenadorFim" localSheetId="7">'[3]tabelas'!#REF!</definedName>
    <definedName name="NúmOrdenadorFim" localSheetId="15">'[3]tabelas'!#REF!</definedName>
    <definedName name="NúmOrdenadorFim" localSheetId="8">'[3]tabelas'!#REF!</definedName>
    <definedName name="NúmOrdenadorFim" localSheetId="9">'[3]tabelas'!#REF!</definedName>
    <definedName name="NúmOrdenadorFim" localSheetId="5">'[3]tabelas'!#REF!</definedName>
    <definedName name="NúmOrdenadorFim" localSheetId="13">'[3]tabelas'!#REF!</definedName>
    <definedName name="NúmOrdenadorFim" localSheetId="12">'[3]tabelas'!#REF!</definedName>
    <definedName name="NúmOrdenadorFim" localSheetId="17">'[3]tabelas'!#REF!</definedName>
    <definedName name="NúmOrdenadorFim" localSheetId="10">'[3]tabelas'!#REF!</definedName>
    <definedName name="NúmOrdenadorFim" localSheetId="18">'[3]tabelas'!#REF!</definedName>
    <definedName name="NúmOrdenadorFim">'[3]tabelas'!#REF!</definedName>
    <definedName name="NúmOrdenadorMaior" localSheetId="7">'[3]tabelas'!#REF!</definedName>
    <definedName name="NúmOrdenadorMaior" localSheetId="15">'[3]tabelas'!#REF!</definedName>
    <definedName name="NúmOrdenadorMaior" localSheetId="8">'[3]tabelas'!#REF!</definedName>
    <definedName name="NúmOrdenadorMaior" localSheetId="9">'[3]tabelas'!#REF!</definedName>
    <definedName name="NúmOrdenadorMaior" localSheetId="5">'[3]tabelas'!#REF!</definedName>
    <definedName name="NúmOrdenadorMaior" localSheetId="13">'[3]tabelas'!#REF!</definedName>
    <definedName name="NúmOrdenadorMaior" localSheetId="12">'[3]tabelas'!#REF!</definedName>
    <definedName name="NúmOrdenadorMaior" localSheetId="17">'[3]tabelas'!#REF!</definedName>
    <definedName name="NúmOrdenadorMaior" localSheetId="10">'[3]tabelas'!#REF!</definedName>
    <definedName name="NúmOrdenadorMaior" localSheetId="18">'[3]tabelas'!#REF!</definedName>
    <definedName name="NúmOrdenadorMaior">'[3]tabelas'!#REF!</definedName>
    <definedName name="OptC" localSheetId="7">#REF!</definedName>
    <definedName name="OptC" localSheetId="15">#REF!</definedName>
    <definedName name="OptC" localSheetId="8">#REF!</definedName>
    <definedName name="OptC" localSheetId="9">#REF!</definedName>
    <definedName name="OptC" localSheetId="5">#REF!</definedName>
    <definedName name="OptC" localSheetId="13">#REF!</definedName>
    <definedName name="OptC" localSheetId="12">#REF!</definedName>
    <definedName name="OptC" localSheetId="17">#REF!</definedName>
    <definedName name="OptC" localSheetId="10">#REF!</definedName>
    <definedName name="OptC" localSheetId="18">#REF!</definedName>
    <definedName name="OptC">#REF!</definedName>
    <definedName name="Ord_Desp_Ocult" localSheetId="7">'Ordenadores de Despesas'!#REF!</definedName>
    <definedName name="Ord_Desp_Ocult" localSheetId="15">'Ordenadores de Despesas'!#REF!</definedName>
    <definedName name="Ord_Desp_Ocult" localSheetId="8">'Ordenadores de Despesas'!#REF!</definedName>
    <definedName name="Ord_Desp_Ocult" localSheetId="9">'Ordenadores de Despesas'!#REF!</definedName>
    <definedName name="Ord_Desp_Ocult" localSheetId="13">'Ordenadores de Despesas'!#REF!</definedName>
    <definedName name="Ord_Desp_Ocult" localSheetId="12">'Ordenadores de Despesas'!#REF!</definedName>
    <definedName name="Ord_Desp_Ocult" localSheetId="17">'Ordenadores de Despesas'!#REF!</definedName>
    <definedName name="Ord_Desp_Ocult" localSheetId="10">'Ordenadores de Despesas'!#REF!</definedName>
    <definedName name="Ord_Desp_Ocult" localSheetId="18">'Ordenadores de Despesas'!#REF!</definedName>
    <definedName name="Ord_Desp_Ocult">'Ordenadores de Despesas'!#REF!</definedName>
    <definedName name="OrdenadoresLista" localSheetId="7">'[3]Tab Ord CPL'!#REF!</definedName>
    <definedName name="OrdenadoresLista" localSheetId="15">'[3]Tab Ord CPL'!#REF!</definedName>
    <definedName name="OrdenadoresLista" localSheetId="8">'[3]Tab Ord CPL'!#REF!</definedName>
    <definedName name="OrdenadoresLista" localSheetId="9">'[3]Tab Ord CPL'!#REF!</definedName>
    <definedName name="OrdenadoresLista" localSheetId="5">'[3]Tab Ord CPL'!#REF!</definedName>
    <definedName name="OrdenadoresLista" localSheetId="13">'[3]Tab Ord CPL'!#REF!</definedName>
    <definedName name="OrdenadoresLista" localSheetId="12">'[3]Tab Ord CPL'!#REF!</definedName>
    <definedName name="OrdenadoresLista" localSheetId="17">'[3]Tab Ord CPL'!#REF!</definedName>
    <definedName name="OrdenadoresLista" localSheetId="10">'[3]Tab Ord CPL'!#REF!</definedName>
    <definedName name="OrdenadoresLista" localSheetId="18">'[3]Tab Ord CPL'!#REF!</definedName>
    <definedName name="OrdenadoresLista">'[3]Tab Ord CPL'!#REF!</definedName>
    <definedName name="OrdenadorInício" localSheetId="7">'[3]tabelas'!#REF!</definedName>
    <definedName name="OrdenadorInício" localSheetId="15">'[3]tabelas'!#REF!</definedName>
    <definedName name="OrdenadorInício" localSheetId="8">'[3]tabelas'!#REF!</definedName>
    <definedName name="OrdenadorInício" localSheetId="9">'[3]tabelas'!#REF!</definedName>
    <definedName name="OrdenadorInício" localSheetId="5">'[3]tabelas'!#REF!</definedName>
    <definedName name="OrdenadorInício" localSheetId="13">'[3]tabelas'!#REF!</definedName>
    <definedName name="OrdenadorInício" localSheetId="12">'[3]tabelas'!#REF!</definedName>
    <definedName name="OrdenadorInício" localSheetId="17">'[3]tabelas'!#REF!</definedName>
    <definedName name="OrdenadorInício" localSheetId="10">'[3]tabelas'!#REF!</definedName>
    <definedName name="OrdenadorInício" localSheetId="18">'[3]tabelas'!#REF!</definedName>
    <definedName name="OrdenadorInício">'[3]tabelas'!#REF!</definedName>
    <definedName name="OrdenadorLinhaModelo" localSheetId="7">'[3]tabelas'!#REF!</definedName>
    <definedName name="OrdenadorLinhaModelo" localSheetId="15">'[3]tabelas'!#REF!</definedName>
    <definedName name="OrdenadorLinhaModelo" localSheetId="8">'[3]tabelas'!#REF!</definedName>
    <definedName name="OrdenadorLinhaModelo" localSheetId="9">'[3]tabelas'!#REF!</definedName>
    <definedName name="OrdenadorLinhaModelo" localSheetId="5">'[3]tabelas'!#REF!</definedName>
    <definedName name="OrdenadorLinhaModelo" localSheetId="13">'[3]tabelas'!#REF!</definedName>
    <definedName name="OrdenadorLinhaModelo" localSheetId="12">'[3]tabelas'!#REF!</definedName>
    <definedName name="OrdenadorLinhaModelo" localSheetId="17">'[3]tabelas'!#REF!</definedName>
    <definedName name="OrdenadorLinhaModelo" localSheetId="10">'[3]tabelas'!#REF!</definedName>
    <definedName name="OrdenadorLinhaModelo" localSheetId="18">'[3]tabelas'!#REF!</definedName>
    <definedName name="OrdenadorLinhaModelo">'[3]tabelas'!#REF!</definedName>
    <definedName name="OrdenadorLista" localSheetId="7">'[3]Tab Ord CPL'!#REF!</definedName>
    <definedName name="OrdenadorLista" localSheetId="15">'[3]Tab Ord CPL'!#REF!</definedName>
    <definedName name="OrdenadorLista" localSheetId="8">'[3]Tab Ord CPL'!#REF!</definedName>
    <definedName name="OrdenadorLista" localSheetId="9">'[3]Tab Ord CPL'!#REF!</definedName>
    <definedName name="OrdenadorLista" localSheetId="5">'[3]Tab Ord CPL'!#REF!</definedName>
    <definedName name="OrdenadorLista" localSheetId="13">'[3]Tab Ord CPL'!#REF!</definedName>
    <definedName name="OrdenadorLista" localSheetId="12">'[3]Tab Ord CPL'!#REF!</definedName>
    <definedName name="OrdenadorLista" localSheetId="17">'[3]Tab Ord CPL'!#REF!</definedName>
    <definedName name="OrdenadorLista" localSheetId="10">'[3]Tab Ord CPL'!#REF!</definedName>
    <definedName name="OrdenadorLista" localSheetId="18">'[3]Tab Ord CPL'!#REF!</definedName>
    <definedName name="OrdenadorLista">'[3]Tab Ord CPL'!#REF!</definedName>
    <definedName name="ÓrgãoOf" localSheetId="7">'[3]DadosPA'!#REF!</definedName>
    <definedName name="ÓrgãoOf" localSheetId="15">'[3]DadosPA'!#REF!</definedName>
    <definedName name="ÓrgãoOf" localSheetId="8">'[3]DadosPA'!#REF!</definedName>
    <definedName name="ÓrgãoOf" localSheetId="9">'[3]DadosPA'!#REF!</definedName>
    <definedName name="ÓrgãoOf" localSheetId="5">'[3]DadosPA'!#REF!</definedName>
    <definedName name="ÓrgãoOf" localSheetId="13">'[3]DadosPA'!#REF!</definedName>
    <definedName name="ÓrgãoOf" localSheetId="12">'[3]DadosPA'!#REF!</definedName>
    <definedName name="ÓrgãoOf" localSheetId="17">'[3]DadosPA'!#REF!</definedName>
    <definedName name="ÓrgãoOf" localSheetId="10">'[3]DadosPA'!#REF!</definedName>
    <definedName name="ÓrgãoOf" localSheetId="18">'[3]DadosPA'!#REF!</definedName>
    <definedName name="ÓrgãoOf">'[3]DadosPA'!#REF!</definedName>
    <definedName name="PA_2.1" localSheetId="7">'[3]BD Equipes'!#REF!</definedName>
    <definedName name="PA_2.1" localSheetId="15">'[3]BD Equipes'!#REF!</definedName>
    <definedName name="PA_2.1" localSheetId="8">'[3]BD Equipes'!#REF!</definedName>
    <definedName name="PA_2.1" localSheetId="9">'[3]BD Equipes'!#REF!</definedName>
    <definedName name="PA_2.1" localSheetId="5">'[3]BD Equipes'!#REF!</definedName>
    <definedName name="PA_2.1" localSheetId="13">'[3]BD Equipes'!#REF!</definedName>
    <definedName name="PA_2.1" localSheetId="12">'[3]BD Equipes'!#REF!</definedName>
    <definedName name="PA_2.1" localSheetId="17">'[3]BD Equipes'!#REF!</definedName>
    <definedName name="PA_2.1" localSheetId="10">'[3]BD Equipes'!#REF!</definedName>
    <definedName name="PA_2.1" localSheetId="18">'[3]BD Equipes'!#REF!</definedName>
    <definedName name="PA_2.1">'[3]BD Equipes'!#REF!</definedName>
    <definedName name="PA_2.2" localSheetId="7">'[3]BD Equipes'!#REF!</definedName>
    <definedName name="PA_2.2" localSheetId="15">'[3]BD Equipes'!#REF!</definedName>
    <definedName name="PA_2.2" localSheetId="8">'[3]BD Equipes'!#REF!</definedName>
    <definedName name="PA_2.2" localSheetId="9">'[3]BD Equipes'!#REF!</definedName>
    <definedName name="PA_2.2" localSheetId="5">'[3]BD Equipes'!#REF!</definedName>
    <definedName name="PA_2.2" localSheetId="13">'[3]BD Equipes'!#REF!</definedName>
    <definedName name="PA_2.2" localSheetId="12">'[3]BD Equipes'!#REF!</definedName>
    <definedName name="PA_2.2" localSheetId="17">'[3]BD Equipes'!#REF!</definedName>
    <definedName name="PA_2.2" localSheetId="10">'[3]BD Equipes'!#REF!</definedName>
    <definedName name="PA_2.2" localSheetId="18">'[3]BD Equipes'!#REF!</definedName>
    <definedName name="PA_2.2">'[3]BD Equipes'!#REF!</definedName>
    <definedName name="PA_2.3" localSheetId="7">'[3]BD Equipes'!#REF!</definedName>
    <definedName name="PA_2.3" localSheetId="15">'[3]BD Equipes'!#REF!</definedName>
    <definedName name="PA_2.3" localSheetId="8">'[3]BD Equipes'!#REF!</definedName>
    <definedName name="PA_2.3" localSheetId="9">'[3]BD Equipes'!#REF!</definedName>
    <definedName name="PA_2.3" localSheetId="5">'[3]BD Equipes'!#REF!</definedName>
    <definedName name="PA_2.3" localSheetId="13">'[3]BD Equipes'!#REF!</definedName>
    <definedName name="PA_2.3" localSheetId="12">'[3]BD Equipes'!#REF!</definedName>
    <definedName name="PA_2.3" localSheetId="17">'[3]BD Equipes'!#REF!</definedName>
    <definedName name="PA_2.3" localSheetId="10">'[3]BD Equipes'!#REF!</definedName>
    <definedName name="PA_2.3" localSheetId="18">'[3]BD Equipes'!#REF!</definedName>
    <definedName name="PA_2.3">'[3]BD Equipes'!#REF!</definedName>
    <definedName name="PA_2.4" localSheetId="7">'[3]BD Equipes'!#REF!</definedName>
    <definedName name="PA_2.4" localSheetId="15">'[3]BD Equipes'!#REF!</definedName>
    <definedName name="PA_2.4" localSheetId="8">'[3]BD Equipes'!#REF!</definedName>
    <definedName name="PA_2.4" localSheetId="9">'[3]BD Equipes'!#REF!</definedName>
    <definedName name="PA_2.4" localSheetId="5">'[3]BD Equipes'!#REF!</definedName>
    <definedName name="PA_2.4" localSheetId="13">'[3]BD Equipes'!#REF!</definedName>
    <definedName name="PA_2.4" localSheetId="12">'[3]BD Equipes'!#REF!</definedName>
    <definedName name="PA_2.4" localSheetId="17">'[3]BD Equipes'!#REF!</definedName>
    <definedName name="PA_2.4" localSheetId="10">'[3]BD Equipes'!#REF!</definedName>
    <definedName name="PA_2.4" localSheetId="18">'[3]BD Equipes'!#REF!</definedName>
    <definedName name="PA_2.4">'[3]BD Equipes'!#REF!</definedName>
    <definedName name="PA_2.5.1" localSheetId="7">'[3]BD Equipes'!#REF!</definedName>
    <definedName name="PA_2.5.1" localSheetId="15">'[3]BD Equipes'!#REF!</definedName>
    <definedName name="PA_2.5.1" localSheetId="8">'[3]BD Equipes'!#REF!</definedName>
    <definedName name="PA_2.5.1" localSheetId="9">'[3]BD Equipes'!#REF!</definedName>
    <definedName name="PA_2.5.1" localSheetId="5">'[3]BD Equipes'!#REF!</definedName>
    <definedName name="PA_2.5.1" localSheetId="13">'[3]BD Equipes'!#REF!</definedName>
    <definedName name="PA_2.5.1" localSheetId="12">'[3]BD Equipes'!#REF!</definedName>
    <definedName name="PA_2.5.1" localSheetId="17">'[3]BD Equipes'!#REF!</definedName>
    <definedName name="PA_2.5.1" localSheetId="10">'[3]BD Equipes'!#REF!</definedName>
    <definedName name="PA_2.5.1" localSheetId="18">'[3]BD Equipes'!#REF!</definedName>
    <definedName name="PA_2.5.1">'[3]BD Equipes'!#REF!</definedName>
    <definedName name="PA_2.5.2" localSheetId="7">'[3]BD Equipes'!#REF!</definedName>
    <definedName name="PA_2.5.2" localSheetId="15">'[3]BD Equipes'!#REF!</definedName>
    <definedName name="PA_2.5.2" localSheetId="8">'[3]BD Equipes'!#REF!</definedName>
    <definedName name="PA_2.5.2" localSheetId="9">'[3]BD Equipes'!#REF!</definedName>
    <definedName name="PA_2.5.2" localSheetId="5">'[3]BD Equipes'!#REF!</definedName>
    <definedName name="PA_2.5.2" localSheetId="13">'[3]BD Equipes'!#REF!</definedName>
    <definedName name="PA_2.5.2" localSheetId="12">'[3]BD Equipes'!#REF!</definedName>
    <definedName name="PA_2.5.2" localSheetId="17">'[3]BD Equipes'!#REF!</definedName>
    <definedName name="PA_2.5.2" localSheetId="10">'[3]BD Equipes'!#REF!</definedName>
    <definedName name="PA_2.5.2" localSheetId="18">'[3]BD Equipes'!#REF!</definedName>
    <definedName name="PA_2.5.2">'[3]BD Equipes'!#REF!</definedName>
    <definedName name="PA_2.6.1" localSheetId="7">'[3]BD Equipes'!#REF!</definedName>
    <definedName name="PA_2.6.1" localSheetId="15">'[3]BD Equipes'!#REF!</definedName>
    <definedName name="PA_2.6.1" localSheetId="8">'[3]BD Equipes'!#REF!</definedName>
    <definedName name="PA_2.6.1" localSheetId="9">'[3]BD Equipes'!#REF!</definedName>
    <definedName name="PA_2.6.1" localSheetId="5">'[3]BD Equipes'!#REF!</definedName>
    <definedName name="PA_2.6.1" localSheetId="13">'[3]BD Equipes'!#REF!</definedName>
    <definedName name="PA_2.6.1" localSheetId="12">'[3]BD Equipes'!#REF!</definedName>
    <definedName name="PA_2.6.1" localSheetId="17">'[3]BD Equipes'!#REF!</definedName>
    <definedName name="PA_2.6.1" localSheetId="10">'[3]BD Equipes'!#REF!</definedName>
    <definedName name="PA_2.6.1" localSheetId="18">'[3]BD Equipes'!#REF!</definedName>
    <definedName name="PA_2.6.1">'[3]BD Equipes'!#REF!</definedName>
    <definedName name="PA_2.6.2" localSheetId="7">'[3]BD Equipes'!#REF!</definedName>
    <definedName name="PA_2.6.2" localSheetId="15">'[3]BD Equipes'!#REF!</definedName>
    <definedName name="PA_2.6.2" localSheetId="8">'[3]BD Equipes'!#REF!</definedName>
    <definedName name="PA_2.6.2" localSheetId="9">'[3]BD Equipes'!#REF!</definedName>
    <definedName name="PA_2.6.2" localSheetId="5">'[3]BD Equipes'!#REF!</definedName>
    <definedName name="PA_2.6.2" localSheetId="13">'[3]BD Equipes'!#REF!</definedName>
    <definedName name="PA_2.6.2" localSheetId="12">'[3]BD Equipes'!#REF!</definedName>
    <definedName name="PA_2.6.2" localSheetId="17">'[3]BD Equipes'!#REF!</definedName>
    <definedName name="PA_2.6.2" localSheetId="10">'[3]BD Equipes'!#REF!</definedName>
    <definedName name="PA_2.6.2" localSheetId="18">'[3]BD Equipes'!#REF!</definedName>
    <definedName name="PA_2.6.2">'[3]BD Equipes'!#REF!</definedName>
    <definedName name="PA_3.1" localSheetId="7">'[3]BD Equipes'!#REF!</definedName>
    <definedName name="PA_3.1" localSheetId="15">'[3]BD Equipes'!#REF!</definedName>
    <definedName name="PA_3.1" localSheetId="8">'[3]BD Equipes'!#REF!</definedName>
    <definedName name="PA_3.1" localSheetId="9">'[3]BD Equipes'!#REF!</definedName>
    <definedName name="PA_3.1" localSheetId="5">'[3]BD Equipes'!#REF!</definedName>
    <definedName name="PA_3.1" localSheetId="13">'[3]BD Equipes'!#REF!</definedName>
    <definedName name="PA_3.1" localSheetId="12">'[3]BD Equipes'!#REF!</definedName>
    <definedName name="PA_3.1" localSheetId="17">'[3]BD Equipes'!#REF!</definedName>
    <definedName name="PA_3.1" localSheetId="10">'[3]BD Equipes'!#REF!</definedName>
    <definedName name="PA_3.1" localSheetId="18">'[3]BD Equipes'!#REF!</definedName>
    <definedName name="PA_3.1">'[3]BD Equipes'!#REF!</definedName>
    <definedName name="PA_3.2" localSheetId="7">'[3]BD Equipes'!#REF!</definedName>
    <definedName name="PA_3.2" localSheetId="15">'[3]BD Equipes'!#REF!</definedName>
    <definedName name="PA_3.2" localSheetId="8">'[3]BD Equipes'!#REF!</definedName>
    <definedName name="PA_3.2" localSheetId="9">'[3]BD Equipes'!#REF!</definedName>
    <definedName name="PA_3.2" localSheetId="5">'[3]BD Equipes'!#REF!</definedName>
    <definedName name="PA_3.2" localSheetId="13">'[3]BD Equipes'!#REF!</definedName>
    <definedName name="PA_3.2" localSheetId="12">'[3]BD Equipes'!#REF!</definedName>
    <definedName name="PA_3.2" localSheetId="17">'[3]BD Equipes'!#REF!</definedName>
    <definedName name="PA_3.2" localSheetId="10">'[3]BD Equipes'!#REF!</definedName>
    <definedName name="PA_3.2" localSheetId="18">'[3]BD Equipes'!#REF!</definedName>
    <definedName name="PA_3.2">'[3]BD Equipes'!#REF!</definedName>
    <definedName name="PA_3.3" localSheetId="7">'[3]BD Equipes'!#REF!</definedName>
    <definedName name="PA_3.3" localSheetId="15">'[3]BD Equipes'!#REF!</definedName>
    <definedName name="PA_3.3" localSheetId="8">'[3]BD Equipes'!#REF!</definedName>
    <definedName name="PA_3.3" localSheetId="9">'[3]BD Equipes'!#REF!</definedName>
    <definedName name="PA_3.3" localSheetId="5">'[3]BD Equipes'!#REF!</definedName>
    <definedName name="PA_3.3" localSheetId="13">'[3]BD Equipes'!#REF!</definedName>
    <definedName name="PA_3.3" localSheetId="12">'[3]BD Equipes'!#REF!</definedName>
    <definedName name="PA_3.3" localSheetId="17">'[3]BD Equipes'!#REF!</definedName>
    <definedName name="PA_3.3" localSheetId="10">'[3]BD Equipes'!#REF!</definedName>
    <definedName name="PA_3.3" localSheetId="18">'[3]BD Equipes'!#REF!</definedName>
    <definedName name="PA_3.3">'[3]BD Equipes'!#REF!</definedName>
    <definedName name="PA_3.5" localSheetId="7">'[3]BD Equipes'!#REF!</definedName>
    <definedName name="PA_3.5" localSheetId="15">'[3]BD Equipes'!#REF!</definedName>
    <definedName name="PA_3.5" localSheetId="8">'[3]BD Equipes'!#REF!</definedName>
    <definedName name="PA_3.5" localSheetId="9">'[3]BD Equipes'!#REF!</definedName>
    <definedName name="PA_3.5" localSheetId="5">'[3]BD Equipes'!#REF!</definedName>
    <definedName name="PA_3.5" localSheetId="13">'[3]BD Equipes'!#REF!</definedName>
    <definedName name="PA_3.5" localSheetId="12">'[3]BD Equipes'!#REF!</definedName>
    <definedName name="PA_3.5" localSheetId="17">'[3]BD Equipes'!#REF!</definedName>
    <definedName name="PA_3.5" localSheetId="10">'[3]BD Equipes'!#REF!</definedName>
    <definedName name="PA_3.5" localSheetId="18">'[3]BD Equipes'!#REF!</definedName>
    <definedName name="PA_3.5">'[3]BD Equipes'!#REF!</definedName>
    <definedName name="PA_3.6" localSheetId="7">'[3]BD Equipes'!#REF!</definedName>
    <definedName name="PA_3.6" localSheetId="15">'[3]BD Equipes'!#REF!</definedName>
    <definedName name="PA_3.6" localSheetId="8">'[3]BD Equipes'!#REF!</definedName>
    <definedName name="PA_3.6" localSheetId="9">'[3]BD Equipes'!#REF!</definedName>
    <definedName name="PA_3.6" localSheetId="5">'[3]BD Equipes'!#REF!</definedName>
    <definedName name="PA_3.6" localSheetId="13">'[3]BD Equipes'!#REF!</definedName>
    <definedName name="PA_3.6" localSheetId="12">'[3]BD Equipes'!#REF!</definedName>
    <definedName name="PA_3.6" localSheetId="17">'[3]BD Equipes'!#REF!</definedName>
    <definedName name="PA_3.6" localSheetId="10">'[3]BD Equipes'!#REF!</definedName>
    <definedName name="PA_3.6" localSheetId="18">'[3]BD Equipes'!#REF!</definedName>
    <definedName name="PA_3.6">'[3]BD Equipes'!#REF!</definedName>
    <definedName name="PA_3.7" localSheetId="7">'[3]BD Equipes'!#REF!</definedName>
    <definedName name="PA_3.7" localSheetId="15">'[3]BD Equipes'!#REF!</definedName>
    <definedName name="PA_3.7" localSheetId="8">'[3]BD Equipes'!#REF!</definedName>
    <definedName name="PA_3.7" localSheetId="9">'[3]BD Equipes'!#REF!</definedName>
    <definedName name="PA_3.7" localSheetId="5">'[3]BD Equipes'!#REF!</definedName>
    <definedName name="PA_3.7" localSheetId="13">'[3]BD Equipes'!#REF!</definedName>
    <definedName name="PA_3.7" localSheetId="12">'[3]BD Equipes'!#REF!</definedName>
    <definedName name="PA_3.7" localSheetId="17">'[3]BD Equipes'!#REF!</definedName>
    <definedName name="PA_3.7" localSheetId="10">'[3]BD Equipes'!#REF!</definedName>
    <definedName name="PA_3.7" localSheetId="18">'[3]BD Equipes'!#REF!</definedName>
    <definedName name="PA_3.7">'[3]BD Equipes'!#REF!</definedName>
    <definedName name="PA_3.8" localSheetId="7">'[3]BD Equipes'!#REF!</definedName>
    <definedName name="PA_3.8" localSheetId="15">'[3]BD Equipes'!#REF!</definedName>
    <definedName name="PA_3.8" localSheetId="8">'[3]BD Equipes'!#REF!</definedName>
    <definedName name="PA_3.8" localSheetId="9">'[3]BD Equipes'!#REF!</definedName>
    <definedName name="PA_3.8" localSheetId="5">'[3]BD Equipes'!#REF!</definedName>
    <definedName name="PA_3.8" localSheetId="13">'[3]BD Equipes'!#REF!</definedName>
    <definedName name="PA_3.8" localSheetId="12">'[3]BD Equipes'!#REF!</definedName>
    <definedName name="PA_3.8" localSheetId="17">'[3]BD Equipes'!#REF!</definedName>
    <definedName name="PA_3.8" localSheetId="10">'[3]BD Equipes'!#REF!</definedName>
    <definedName name="PA_3.8" localSheetId="18">'[3]BD Equipes'!#REF!</definedName>
    <definedName name="PA_3.8">'[3]BD Equipes'!#REF!</definedName>
    <definedName name="PA_3.9" localSheetId="7">'[3]BD Equipes'!#REF!</definedName>
    <definedName name="PA_3.9" localSheetId="15">'[3]BD Equipes'!#REF!</definedName>
    <definedName name="PA_3.9" localSheetId="8">'[3]BD Equipes'!#REF!</definedName>
    <definedName name="PA_3.9" localSheetId="9">'[3]BD Equipes'!#REF!</definedName>
    <definedName name="PA_3.9" localSheetId="5">'[3]BD Equipes'!#REF!</definedName>
    <definedName name="PA_3.9" localSheetId="13">'[3]BD Equipes'!#REF!</definedName>
    <definedName name="PA_3.9" localSheetId="12">'[3]BD Equipes'!#REF!</definedName>
    <definedName name="PA_3.9" localSheetId="17">'[3]BD Equipes'!#REF!</definedName>
    <definedName name="PA_3.9" localSheetId="10">'[3]BD Equipes'!#REF!</definedName>
    <definedName name="PA_3.9" localSheetId="18">'[3]BD Equipes'!#REF!</definedName>
    <definedName name="PA_3.9">'[3]BD Equipes'!#REF!</definedName>
    <definedName name="PA_4.1.1.1" localSheetId="7">'[3]BD Equipes'!#REF!</definedName>
    <definedName name="PA_4.1.1.1" localSheetId="15">'[3]BD Equipes'!#REF!</definedName>
    <definedName name="PA_4.1.1.1" localSheetId="8">'[3]BD Equipes'!#REF!</definedName>
    <definedName name="PA_4.1.1.1" localSheetId="9">'[3]BD Equipes'!#REF!</definedName>
    <definedName name="PA_4.1.1.1" localSheetId="5">'[3]BD Equipes'!#REF!</definedName>
    <definedName name="PA_4.1.1.1" localSheetId="13">'[3]BD Equipes'!#REF!</definedName>
    <definedName name="PA_4.1.1.1" localSheetId="12">'[3]BD Equipes'!#REF!</definedName>
    <definedName name="PA_4.1.1.1" localSheetId="17">'[3]BD Equipes'!#REF!</definedName>
    <definedName name="PA_4.1.1.1" localSheetId="10">'[3]BD Equipes'!#REF!</definedName>
    <definedName name="PA_4.1.1.1" localSheetId="18">'[3]BD Equipes'!#REF!</definedName>
    <definedName name="PA_4.1.1.1">'[3]BD Equipes'!#REF!</definedName>
    <definedName name="PA_4.1.3" localSheetId="7">'[3]BD Equipes'!#REF!</definedName>
    <definedName name="PA_4.1.3" localSheetId="15">'[3]BD Equipes'!#REF!</definedName>
    <definedName name="PA_4.1.3" localSheetId="8">'[3]BD Equipes'!#REF!</definedName>
    <definedName name="PA_4.1.3" localSheetId="9">'[3]BD Equipes'!#REF!</definedName>
    <definedName name="PA_4.1.3" localSheetId="5">'[3]BD Equipes'!#REF!</definedName>
    <definedName name="PA_4.1.3" localSheetId="13">'[3]BD Equipes'!#REF!</definedName>
    <definedName name="PA_4.1.3" localSheetId="12">'[3]BD Equipes'!#REF!</definedName>
    <definedName name="PA_4.1.3" localSheetId="17">'[3]BD Equipes'!#REF!</definedName>
    <definedName name="PA_4.1.3" localSheetId="10">'[3]BD Equipes'!#REF!</definedName>
    <definedName name="PA_4.1.3" localSheetId="18">'[3]BD Equipes'!#REF!</definedName>
    <definedName name="PA_4.1.3">'[3]BD Equipes'!#REF!</definedName>
    <definedName name="PA_4.1.4" localSheetId="7">'[3]BD Equipes'!#REF!</definedName>
    <definedName name="PA_4.1.4" localSheetId="15">'[3]BD Equipes'!#REF!</definedName>
    <definedName name="PA_4.1.4" localSheetId="8">'[3]BD Equipes'!#REF!</definedName>
    <definedName name="PA_4.1.4" localSheetId="9">'[3]BD Equipes'!#REF!</definedName>
    <definedName name="PA_4.1.4" localSheetId="5">'[3]BD Equipes'!#REF!</definedName>
    <definedName name="PA_4.1.4" localSheetId="13">'[3]BD Equipes'!#REF!</definedName>
    <definedName name="PA_4.1.4" localSheetId="12">'[3]BD Equipes'!#REF!</definedName>
    <definedName name="PA_4.1.4" localSheetId="17">'[3]BD Equipes'!#REF!</definedName>
    <definedName name="PA_4.1.4" localSheetId="10">'[3]BD Equipes'!#REF!</definedName>
    <definedName name="PA_4.1.4" localSheetId="18">'[3]BD Equipes'!#REF!</definedName>
    <definedName name="PA_4.1.4">'[3]BD Equipes'!#REF!</definedName>
    <definedName name="pa_4.2" localSheetId="7">'[3]BD Equipes'!#REF!</definedName>
    <definedName name="pa_4.2" localSheetId="15">'[3]BD Equipes'!#REF!</definedName>
    <definedName name="pa_4.2" localSheetId="8">'[3]BD Equipes'!#REF!</definedName>
    <definedName name="pa_4.2" localSheetId="9">'[3]BD Equipes'!#REF!</definedName>
    <definedName name="pa_4.2" localSheetId="5">'[3]BD Equipes'!#REF!</definedName>
    <definedName name="pa_4.2" localSheetId="13">'[3]BD Equipes'!#REF!</definedName>
    <definedName name="pa_4.2" localSheetId="12">'[3]BD Equipes'!#REF!</definedName>
    <definedName name="pa_4.2" localSheetId="17">'[3]BD Equipes'!#REF!</definedName>
    <definedName name="pa_4.2" localSheetId="10">'[3]BD Equipes'!#REF!</definedName>
    <definedName name="pa_4.2" localSheetId="18">'[3]BD Equipes'!#REF!</definedName>
    <definedName name="pa_4.2">'[3]BD Equipes'!#REF!</definedName>
    <definedName name="pa_4.2.1" localSheetId="7">'[3]BD Equipes'!#REF!</definedName>
    <definedName name="pa_4.2.1" localSheetId="15">'[3]BD Equipes'!#REF!</definedName>
    <definedName name="pa_4.2.1" localSheetId="8">'[3]BD Equipes'!#REF!</definedName>
    <definedName name="pa_4.2.1" localSheetId="9">'[3]BD Equipes'!#REF!</definedName>
    <definedName name="pa_4.2.1" localSheetId="5">'[3]BD Equipes'!#REF!</definedName>
    <definedName name="pa_4.2.1" localSheetId="13">'[3]BD Equipes'!#REF!</definedName>
    <definedName name="pa_4.2.1" localSheetId="12">'[3]BD Equipes'!#REF!</definedName>
    <definedName name="pa_4.2.1" localSheetId="17">'[3]BD Equipes'!#REF!</definedName>
    <definedName name="pa_4.2.1" localSheetId="10">'[3]BD Equipes'!#REF!</definedName>
    <definedName name="pa_4.2.1" localSheetId="18">'[3]BD Equipes'!#REF!</definedName>
    <definedName name="pa_4.2.1">'[3]BD Equipes'!#REF!</definedName>
    <definedName name="pa_4.2.2" localSheetId="7">'[3]BD Equipes'!#REF!</definedName>
    <definedName name="pa_4.2.2" localSheetId="15">'[3]BD Equipes'!#REF!</definedName>
    <definedName name="pa_4.2.2" localSheetId="8">'[3]BD Equipes'!#REF!</definedName>
    <definedName name="pa_4.2.2" localSheetId="9">'[3]BD Equipes'!#REF!</definedName>
    <definedName name="pa_4.2.2" localSheetId="5">'[3]BD Equipes'!#REF!</definedName>
    <definedName name="pa_4.2.2" localSheetId="13">'[3]BD Equipes'!#REF!</definedName>
    <definedName name="pa_4.2.2" localSheetId="12">'[3]BD Equipes'!#REF!</definedName>
    <definedName name="pa_4.2.2" localSheetId="17">'[3]BD Equipes'!#REF!</definedName>
    <definedName name="pa_4.2.2" localSheetId="10">'[3]BD Equipes'!#REF!</definedName>
    <definedName name="pa_4.2.2" localSheetId="18">'[3]BD Equipes'!#REF!</definedName>
    <definedName name="pa_4.2.2">'[3]BD Equipes'!#REF!</definedName>
    <definedName name="PA_4.2.3" localSheetId="7">'[3]BD Equipes'!#REF!</definedName>
    <definedName name="PA_4.2.3" localSheetId="15">'[3]BD Equipes'!#REF!</definedName>
    <definedName name="PA_4.2.3" localSheetId="8">'[3]BD Equipes'!#REF!</definedName>
    <definedName name="PA_4.2.3" localSheetId="9">'[3]BD Equipes'!#REF!</definedName>
    <definedName name="PA_4.2.3" localSheetId="5">'[3]BD Equipes'!#REF!</definedName>
    <definedName name="PA_4.2.3" localSheetId="13">'[3]BD Equipes'!#REF!</definedName>
    <definedName name="PA_4.2.3" localSheetId="12">'[3]BD Equipes'!#REF!</definedName>
    <definedName name="PA_4.2.3" localSheetId="17">'[3]BD Equipes'!#REF!</definedName>
    <definedName name="PA_4.2.3" localSheetId="10">'[3]BD Equipes'!#REF!</definedName>
    <definedName name="PA_4.2.3" localSheetId="18">'[3]BD Equipes'!#REF!</definedName>
    <definedName name="PA_4.2.3">'[3]BD Equipes'!#REF!</definedName>
    <definedName name="PA_4.3" localSheetId="7">'[3]BD Equipes'!#REF!</definedName>
    <definedName name="PA_4.3" localSheetId="15">'[3]BD Equipes'!#REF!</definedName>
    <definedName name="PA_4.3" localSheetId="8">'[3]BD Equipes'!#REF!</definedName>
    <definedName name="PA_4.3" localSheetId="9">'[3]BD Equipes'!#REF!</definedName>
    <definedName name="PA_4.3" localSheetId="5">'[3]BD Equipes'!#REF!</definedName>
    <definedName name="PA_4.3" localSheetId="13">'[3]BD Equipes'!#REF!</definedName>
    <definedName name="PA_4.3" localSheetId="12">'[3]BD Equipes'!#REF!</definedName>
    <definedName name="PA_4.3" localSheetId="17">'[3]BD Equipes'!#REF!</definedName>
    <definedName name="PA_4.3" localSheetId="10">'[3]BD Equipes'!#REF!</definedName>
    <definedName name="PA_4.3" localSheetId="18">'[3]BD Equipes'!#REF!</definedName>
    <definedName name="PA_4.3">'[3]BD Equipes'!#REF!</definedName>
    <definedName name="PA_4.3.1" localSheetId="7">'[3]BD Equipes'!#REF!</definedName>
    <definedName name="PA_4.3.1" localSheetId="15">'[3]BD Equipes'!#REF!</definedName>
    <definedName name="PA_4.3.1" localSheetId="8">'[3]BD Equipes'!#REF!</definedName>
    <definedName name="PA_4.3.1" localSheetId="9">'[3]BD Equipes'!#REF!</definedName>
    <definedName name="PA_4.3.1" localSheetId="5">'[3]BD Equipes'!#REF!</definedName>
    <definedName name="PA_4.3.1" localSheetId="13">'[3]BD Equipes'!#REF!</definedName>
    <definedName name="PA_4.3.1" localSheetId="12">'[3]BD Equipes'!#REF!</definedName>
    <definedName name="PA_4.3.1" localSheetId="17">'[3]BD Equipes'!#REF!</definedName>
    <definedName name="PA_4.3.1" localSheetId="10">'[3]BD Equipes'!#REF!</definedName>
    <definedName name="PA_4.3.1" localSheetId="18">'[3]BD Equipes'!#REF!</definedName>
    <definedName name="PA_4.3.1">'[3]BD Equipes'!#REF!</definedName>
    <definedName name="PA_4.3.2" localSheetId="7">'[3]BD Equipes'!#REF!</definedName>
    <definedName name="PA_4.3.2" localSheetId="15">'[3]BD Equipes'!#REF!</definedName>
    <definedName name="PA_4.3.2" localSheetId="8">'[3]BD Equipes'!#REF!</definedName>
    <definedName name="PA_4.3.2" localSheetId="9">'[3]BD Equipes'!#REF!</definedName>
    <definedName name="PA_4.3.2" localSheetId="5">'[3]BD Equipes'!#REF!</definedName>
    <definedName name="PA_4.3.2" localSheetId="13">'[3]BD Equipes'!#REF!</definedName>
    <definedName name="PA_4.3.2" localSheetId="12">'[3]BD Equipes'!#REF!</definedName>
    <definedName name="PA_4.3.2" localSheetId="17">'[3]BD Equipes'!#REF!</definedName>
    <definedName name="PA_4.3.2" localSheetId="10">'[3]BD Equipes'!#REF!</definedName>
    <definedName name="PA_4.3.2" localSheetId="18">'[3]BD Equipes'!#REF!</definedName>
    <definedName name="PA_4.3.2">'[3]BD Equipes'!#REF!</definedName>
    <definedName name="PA_4.3.2.1" localSheetId="7">'[3]BD Equipes'!#REF!</definedName>
    <definedName name="PA_4.3.2.1" localSheetId="15">'[3]BD Equipes'!#REF!</definedName>
    <definedName name="PA_4.3.2.1" localSheetId="8">'[3]BD Equipes'!#REF!</definedName>
    <definedName name="PA_4.3.2.1" localSheetId="9">'[3]BD Equipes'!#REF!</definedName>
    <definedName name="PA_4.3.2.1" localSheetId="5">'[3]BD Equipes'!#REF!</definedName>
    <definedName name="PA_4.3.2.1" localSheetId="13">'[3]BD Equipes'!#REF!</definedName>
    <definedName name="PA_4.3.2.1" localSheetId="12">'[3]BD Equipes'!#REF!</definedName>
    <definedName name="PA_4.3.2.1" localSheetId="17">'[3]BD Equipes'!#REF!</definedName>
    <definedName name="PA_4.3.2.1" localSheetId="10">'[3]BD Equipes'!#REF!</definedName>
    <definedName name="PA_4.3.2.1" localSheetId="18">'[3]BD Equipes'!#REF!</definedName>
    <definedName name="PA_4.3.2.1">'[3]BD Equipes'!#REF!</definedName>
    <definedName name="PA_4.3.2.2" localSheetId="7">'[3]BD Equipes'!#REF!</definedName>
    <definedName name="PA_4.3.2.2" localSheetId="15">'[3]BD Equipes'!#REF!</definedName>
    <definedName name="PA_4.3.2.2" localSheetId="8">'[3]BD Equipes'!#REF!</definedName>
    <definedName name="PA_4.3.2.2" localSheetId="9">'[3]BD Equipes'!#REF!</definedName>
    <definedName name="PA_4.3.2.2" localSheetId="5">'[3]BD Equipes'!#REF!</definedName>
    <definedName name="PA_4.3.2.2" localSheetId="13">'[3]BD Equipes'!#REF!</definedName>
    <definedName name="PA_4.3.2.2" localSheetId="12">'[3]BD Equipes'!#REF!</definedName>
    <definedName name="PA_4.3.2.2" localSheetId="17">'[3]BD Equipes'!#REF!</definedName>
    <definedName name="PA_4.3.2.2" localSheetId="10">'[3]BD Equipes'!#REF!</definedName>
    <definedName name="PA_4.3.2.2" localSheetId="18">'[3]BD Equipes'!#REF!</definedName>
    <definedName name="PA_4.3.2.2">'[3]BD Equipes'!#REF!</definedName>
    <definedName name="PA_4.3.3" localSheetId="7">'[3]BD Equipes'!#REF!</definedName>
    <definedName name="PA_4.3.3" localSheetId="15">'[3]BD Equipes'!#REF!</definedName>
    <definedName name="PA_4.3.3" localSheetId="8">'[3]BD Equipes'!#REF!</definedName>
    <definedName name="PA_4.3.3" localSheetId="9">'[3]BD Equipes'!#REF!</definedName>
    <definedName name="PA_4.3.3" localSheetId="5">'[3]BD Equipes'!#REF!</definedName>
    <definedName name="PA_4.3.3" localSheetId="13">'[3]BD Equipes'!#REF!</definedName>
    <definedName name="PA_4.3.3" localSheetId="12">'[3]BD Equipes'!#REF!</definedName>
    <definedName name="PA_4.3.3" localSheetId="17">'[3]BD Equipes'!#REF!</definedName>
    <definedName name="PA_4.3.3" localSheetId="10">'[3]BD Equipes'!#REF!</definedName>
    <definedName name="PA_4.3.3" localSheetId="18">'[3]BD Equipes'!#REF!</definedName>
    <definedName name="PA_4.3.3">'[3]BD Equipes'!#REF!</definedName>
    <definedName name="PA_4.3.5" localSheetId="7">'[3]BD Equipes'!#REF!</definedName>
    <definedName name="PA_4.3.5" localSheetId="15">'[3]BD Equipes'!#REF!</definedName>
    <definedName name="PA_4.3.5" localSheetId="8">'[3]BD Equipes'!#REF!</definedName>
    <definedName name="PA_4.3.5" localSheetId="9">'[3]BD Equipes'!#REF!</definedName>
    <definedName name="PA_4.3.5" localSheetId="5">'[3]BD Equipes'!#REF!</definedName>
    <definedName name="PA_4.3.5" localSheetId="13">'[3]BD Equipes'!#REF!</definedName>
    <definedName name="PA_4.3.5" localSheetId="12">'[3]BD Equipes'!#REF!</definedName>
    <definedName name="PA_4.3.5" localSheetId="17">'[3]BD Equipes'!#REF!</definedName>
    <definedName name="PA_4.3.5" localSheetId="10">'[3]BD Equipes'!#REF!</definedName>
    <definedName name="PA_4.3.5" localSheetId="18">'[3]BD Equipes'!#REF!</definedName>
    <definedName name="PA_4.3.5">'[3]BD Equipes'!#REF!</definedName>
    <definedName name="PA_4.4" localSheetId="7">'[3]BD Equipes'!#REF!</definedName>
    <definedName name="PA_4.4" localSheetId="15">'[3]BD Equipes'!#REF!</definedName>
    <definedName name="PA_4.4" localSheetId="8">'[3]BD Equipes'!#REF!</definedName>
    <definedName name="PA_4.4" localSheetId="9">'[3]BD Equipes'!#REF!</definedName>
    <definedName name="PA_4.4" localSheetId="5">'[3]BD Equipes'!#REF!</definedName>
    <definedName name="PA_4.4" localSheetId="13">'[3]BD Equipes'!#REF!</definedName>
    <definedName name="PA_4.4" localSheetId="12">'[3]BD Equipes'!#REF!</definedName>
    <definedName name="PA_4.4" localSheetId="17">'[3]BD Equipes'!#REF!</definedName>
    <definedName name="PA_4.4" localSheetId="10">'[3]BD Equipes'!#REF!</definedName>
    <definedName name="PA_4.4" localSheetId="18">'[3]BD Equipes'!#REF!</definedName>
    <definedName name="PA_4.4">'[3]BD Equipes'!#REF!</definedName>
    <definedName name="PA_4.4.1" localSheetId="7">'[3]BD Equipes'!#REF!</definedName>
    <definedName name="PA_4.4.1" localSheetId="15">'[3]BD Equipes'!#REF!</definedName>
    <definedName name="PA_4.4.1" localSheetId="8">'[3]BD Equipes'!#REF!</definedName>
    <definedName name="PA_4.4.1" localSheetId="9">'[3]BD Equipes'!#REF!</definedName>
    <definedName name="PA_4.4.1" localSheetId="5">'[3]BD Equipes'!#REF!</definedName>
    <definedName name="PA_4.4.1" localSheetId="13">'[3]BD Equipes'!#REF!</definedName>
    <definedName name="PA_4.4.1" localSheetId="12">'[3]BD Equipes'!#REF!</definedName>
    <definedName name="PA_4.4.1" localSheetId="17">'[3]BD Equipes'!#REF!</definedName>
    <definedName name="PA_4.4.1" localSheetId="10">'[3]BD Equipes'!#REF!</definedName>
    <definedName name="PA_4.4.1" localSheetId="18">'[3]BD Equipes'!#REF!</definedName>
    <definedName name="PA_4.4.1">'[3]BD Equipes'!#REF!</definedName>
    <definedName name="PA_4.5" localSheetId="7">'[3]BD Equipes'!#REF!</definedName>
    <definedName name="PA_4.5" localSheetId="15">'[3]BD Equipes'!#REF!</definedName>
    <definedName name="PA_4.5" localSheetId="8">'[3]BD Equipes'!#REF!</definedName>
    <definedName name="PA_4.5" localSheetId="9">'[3]BD Equipes'!#REF!</definedName>
    <definedName name="PA_4.5" localSheetId="5">'[3]BD Equipes'!#REF!</definedName>
    <definedName name="PA_4.5" localSheetId="13">'[3]BD Equipes'!#REF!</definedName>
    <definedName name="PA_4.5" localSheetId="12">'[3]BD Equipes'!#REF!</definedName>
    <definedName name="PA_4.5" localSheetId="17">'[3]BD Equipes'!#REF!</definedName>
    <definedName name="PA_4.5" localSheetId="10">'[3]BD Equipes'!#REF!</definedName>
    <definedName name="PA_4.5" localSheetId="18">'[3]BD Equipes'!#REF!</definedName>
    <definedName name="PA_4.5">'[3]BD Equipes'!#REF!</definedName>
    <definedName name="PA_4.5.1" localSheetId="7">'[3]BD Equipes'!#REF!</definedName>
    <definedName name="PA_4.5.1" localSheetId="15">'[3]BD Equipes'!#REF!</definedName>
    <definedName name="PA_4.5.1" localSheetId="8">'[3]BD Equipes'!#REF!</definedName>
    <definedName name="PA_4.5.1" localSheetId="9">'[3]BD Equipes'!#REF!</definedName>
    <definedName name="PA_4.5.1" localSheetId="5">'[3]BD Equipes'!#REF!</definedName>
    <definedName name="PA_4.5.1" localSheetId="13">'[3]BD Equipes'!#REF!</definedName>
    <definedName name="PA_4.5.1" localSheetId="12">'[3]BD Equipes'!#REF!</definedName>
    <definedName name="PA_4.5.1" localSheetId="17">'[3]BD Equipes'!#REF!</definedName>
    <definedName name="PA_4.5.1" localSheetId="10">'[3]BD Equipes'!#REF!</definedName>
    <definedName name="PA_4.5.1" localSheetId="18">'[3]BD Equipes'!#REF!</definedName>
    <definedName name="PA_4.5.1">'[3]BD Equipes'!#REF!</definedName>
    <definedName name="PA_4.5.2" localSheetId="7">'[3]BD Equipes'!#REF!</definedName>
    <definedName name="PA_4.5.2" localSheetId="15">'[3]BD Equipes'!#REF!</definedName>
    <definedName name="PA_4.5.2" localSheetId="8">'[3]BD Equipes'!#REF!</definedName>
    <definedName name="PA_4.5.2" localSheetId="9">'[3]BD Equipes'!#REF!</definedName>
    <definedName name="PA_4.5.2" localSheetId="5">'[3]BD Equipes'!#REF!</definedName>
    <definedName name="PA_4.5.2" localSheetId="13">'[3]BD Equipes'!#REF!</definedName>
    <definedName name="PA_4.5.2" localSheetId="12">'[3]BD Equipes'!#REF!</definedName>
    <definedName name="PA_4.5.2" localSheetId="17">'[3]BD Equipes'!#REF!</definedName>
    <definedName name="PA_4.5.2" localSheetId="10">'[3]BD Equipes'!#REF!</definedName>
    <definedName name="PA_4.5.2" localSheetId="18">'[3]BD Equipes'!#REF!</definedName>
    <definedName name="PA_4.5.2">'[3]BD Equipes'!#REF!</definedName>
    <definedName name="PA_4.5.3" localSheetId="7">'[3]BD Equipes'!#REF!</definedName>
    <definedName name="PA_4.5.3" localSheetId="15">'[3]BD Equipes'!#REF!</definedName>
    <definedName name="PA_4.5.3" localSheetId="8">'[3]BD Equipes'!#REF!</definedName>
    <definedName name="PA_4.5.3" localSheetId="9">'[3]BD Equipes'!#REF!</definedName>
    <definedName name="PA_4.5.3" localSheetId="5">'[3]BD Equipes'!#REF!</definedName>
    <definedName name="PA_4.5.3" localSheetId="13">'[3]BD Equipes'!#REF!</definedName>
    <definedName name="PA_4.5.3" localSheetId="12">'[3]BD Equipes'!#REF!</definedName>
    <definedName name="PA_4.5.3" localSheetId="17">'[3]BD Equipes'!#REF!</definedName>
    <definedName name="PA_4.5.3" localSheetId="10">'[3]BD Equipes'!#REF!</definedName>
    <definedName name="PA_4.5.3" localSheetId="18">'[3]BD Equipes'!#REF!</definedName>
    <definedName name="PA_4.5.3">'[3]BD Equipes'!#REF!</definedName>
    <definedName name="PA_4.6" localSheetId="7">'[3]BD Equipes'!#REF!</definedName>
    <definedName name="PA_4.6" localSheetId="15">'[3]BD Equipes'!#REF!</definedName>
    <definedName name="PA_4.6" localSheetId="8">'[3]BD Equipes'!#REF!</definedName>
    <definedName name="PA_4.6" localSheetId="9">'[3]BD Equipes'!#REF!</definedName>
    <definedName name="PA_4.6" localSheetId="5">'[3]BD Equipes'!#REF!</definedName>
    <definedName name="PA_4.6" localSheetId="13">'[3]BD Equipes'!#REF!</definedName>
    <definedName name="PA_4.6" localSheetId="12">'[3]BD Equipes'!#REF!</definedName>
    <definedName name="PA_4.6" localSheetId="17">'[3]BD Equipes'!#REF!</definedName>
    <definedName name="PA_4.6" localSheetId="10">'[3]BD Equipes'!#REF!</definedName>
    <definedName name="PA_4.6" localSheetId="18">'[3]BD Equipes'!#REF!</definedName>
    <definedName name="PA_4.6">'[3]BD Equipes'!#REF!</definedName>
    <definedName name="PA_4.7" localSheetId="7">'[3]BD Equipes'!#REF!</definedName>
    <definedName name="PA_4.7" localSheetId="15">'[3]BD Equipes'!#REF!</definedName>
    <definedName name="PA_4.7" localSheetId="8">'[3]BD Equipes'!#REF!</definedName>
    <definedName name="PA_4.7" localSheetId="9">'[3]BD Equipes'!#REF!</definedName>
    <definedName name="PA_4.7" localSheetId="5">'[3]BD Equipes'!#REF!</definedName>
    <definedName name="PA_4.7" localSheetId="13">'[3]BD Equipes'!#REF!</definedName>
    <definedName name="PA_4.7" localSheetId="12">'[3]BD Equipes'!#REF!</definedName>
    <definedName name="PA_4.7" localSheetId="17">'[3]BD Equipes'!#REF!</definedName>
    <definedName name="PA_4.7" localSheetId="10">'[3]BD Equipes'!#REF!</definedName>
    <definedName name="PA_4.7" localSheetId="18">'[3]BD Equipes'!#REF!</definedName>
    <definedName name="PA_4.7">'[3]BD Equipes'!#REF!</definedName>
    <definedName name="PA4.3.4" localSheetId="7">'[3]BD Equipes'!#REF!</definedName>
    <definedName name="PA4.3.4" localSheetId="15">'[3]BD Equipes'!#REF!</definedName>
    <definedName name="PA4.3.4" localSheetId="8">'[3]BD Equipes'!#REF!</definedName>
    <definedName name="PA4.3.4" localSheetId="9">'[3]BD Equipes'!#REF!</definedName>
    <definedName name="PA4.3.4" localSheetId="5">'[3]BD Equipes'!#REF!</definedName>
    <definedName name="PA4.3.4" localSheetId="13">'[3]BD Equipes'!#REF!</definedName>
    <definedName name="PA4.3.4" localSheetId="12">'[3]BD Equipes'!#REF!</definedName>
    <definedName name="PA4.3.4" localSheetId="17">'[3]BD Equipes'!#REF!</definedName>
    <definedName name="PA4.3.4" localSheetId="10">'[3]BD Equipes'!#REF!</definedName>
    <definedName name="PA4.3.4" localSheetId="18">'[3]BD Equipes'!#REF!</definedName>
    <definedName name="PA4.3.4">'[3]BD Equipes'!#REF!</definedName>
    <definedName name="PConexosRGF" localSheetId="7">'[3]Tab  P. Conexos'!#REF!</definedName>
    <definedName name="PConexosRGF" localSheetId="15">'[3]Tab  P. Conexos'!#REF!</definedName>
    <definedName name="PConexosRGF" localSheetId="8">'[3]Tab  P. Conexos'!#REF!</definedName>
    <definedName name="PConexosRGF" localSheetId="9">'[3]Tab  P. Conexos'!#REF!</definedName>
    <definedName name="PConexosRGF" localSheetId="5">'[3]Tab  P. Conexos'!#REF!</definedName>
    <definedName name="PConexosRGF" localSheetId="13">'[3]Tab  P. Conexos'!#REF!</definedName>
    <definedName name="PConexosRGF" localSheetId="12">'[3]Tab  P. Conexos'!#REF!</definedName>
    <definedName name="PConexosRGF" localSheetId="17">'[3]Tab  P. Conexos'!#REF!</definedName>
    <definedName name="PConexosRGF" localSheetId="10">'[3]Tab  P. Conexos'!#REF!</definedName>
    <definedName name="PConexosRGF" localSheetId="18">'[3]Tab  P. Conexos'!#REF!</definedName>
    <definedName name="PConexosRGF">'[3]Tab  P. Conexos'!#REF!</definedName>
    <definedName name="Prefeito_a" localSheetId="7">'[3]DadosPA'!#REF!</definedName>
    <definedName name="Prefeito_a" localSheetId="15">'[3]DadosPA'!#REF!</definedName>
    <definedName name="Prefeito_a" localSheetId="8">'[3]DadosPA'!#REF!</definedName>
    <definedName name="Prefeito_a" localSheetId="9">'[3]DadosPA'!#REF!</definedName>
    <definedName name="Prefeito_a" localSheetId="5">'[3]DadosPA'!#REF!</definedName>
    <definedName name="Prefeito_a" localSheetId="13">'[3]DadosPA'!#REF!</definedName>
    <definedName name="Prefeito_a" localSheetId="12">'[3]DadosPA'!#REF!</definedName>
    <definedName name="Prefeito_a" localSheetId="17">'[3]DadosPA'!#REF!</definedName>
    <definedName name="Prefeito_a" localSheetId="10">'[3]DadosPA'!#REF!</definedName>
    <definedName name="Prefeito_a" localSheetId="18">'[3]DadosPA'!#REF!</definedName>
    <definedName name="Prefeito_a">'[3]DadosPA'!#REF!</definedName>
    <definedName name="PromoneTratamento" localSheetId="7">'[3]DadosPA'!#REF!</definedName>
    <definedName name="PromoneTratamento" localSheetId="15">'[3]DadosPA'!#REF!</definedName>
    <definedName name="PromoneTratamento" localSheetId="8">'[3]DadosPA'!#REF!</definedName>
    <definedName name="PromoneTratamento" localSheetId="9">'[3]DadosPA'!#REF!</definedName>
    <definedName name="PromoneTratamento" localSheetId="5">'[3]DadosPA'!#REF!</definedName>
    <definedName name="PromoneTratamento" localSheetId="13">'[3]DadosPA'!#REF!</definedName>
    <definedName name="PromoneTratamento" localSheetId="12">'[3]DadosPA'!#REF!</definedName>
    <definedName name="PromoneTratamento" localSheetId="17">'[3]DadosPA'!#REF!</definedName>
    <definedName name="PromoneTratamento" localSheetId="10">'[3]DadosPA'!#REF!</definedName>
    <definedName name="PromoneTratamento" localSheetId="18">'[3]DadosPA'!#REF!</definedName>
    <definedName name="PromoneTratamento">'[3]DadosPA'!#REF!</definedName>
    <definedName name="PronomeOf" localSheetId="7">'[3]DadosPA'!#REF!</definedName>
    <definedName name="PronomeOf" localSheetId="15">'[3]DadosPA'!#REF!</definedName>
    <definedName name="PronomeOf" localSheetId="8">'[3]DadosPA'!#REF!</definedName>
    <definedName name="PronomeOf" localSheetId="9">'[3]DadosPA'!#REF!</definedName>
    <definedName name="PronomeOf" localSheetId="5">'[3]DadosPA'!#REF!</definedName>
    <definedName name="PronomeOf" localSheetId="13">'[3]DadosPA'!#REF!</definedName>
    <definedName name="PronomeOf" localSheetId="12">'[3]DadosPA'!#REF!</definedName>
    <definedName name="PronomeOf" localSheetId="17">'[3]DadosPA'!#REF!</definedName>
    <definedName name="PronomeOf" localSheetId="10">'[3]DadosPA'!#REF!</definedName>
    <definedName name="PronomeOf" localSheetId="18">'[3]DadosPA'!#REF!</definedName>
    <definedName name="PronomeOf">'[3]DadosPA'!#REF!</definedName>
    <definedName name="PT_07.1">#REF!</definedName>
    <definedName name="PT01" localSheetId="7">'[1]PT-01'!#REF!</definedName>
    <definedName name="PT01" localSheetId="15">'[1]PT-01'!#REF!</definedName>
    <definedName name="PT01" localSheetId="8">'[1]PT-01'!#REF!</definedName>
    <definedName name="PT01" localSheetId="9">'[1]PT-01'!#REF!</definedName>
    <definedName name="PT01" localSheetId="5">'[1]PT-01'!#REF!</definedName>
    <definedName name="PT01" localSheetId="13">'[1]PT-01'!#REF!</definedName>
    <definedName name="PT01" localSheetId="12">'[1]PT-01'!#REF!</definedName>
    <definedName name="PT01" localSheetId="17">'[1]PT-01'!#REF!</definedName>
    <definedName name="PT01" localSheetId="10">'[1]PT-01'!#REF!</definedName>
    <definedName name="PT01" localSheetId="18">'[1]PT-01'!#REF!</definedName>
    <definedName name="PT01">'[1]PT-01'!#REF!</definedName>
    <definedName name="PT01_1">#REF!</definedName>
    <definedName name="PT01_2">#REF!</definedName>
    <definedName name="PT01_3">#REF!</definedName>
    <definedName name="PT01_4">#REF!</definedName>
    <definedName name="PT01Tela1" localSheetId="7">'[1]PT-01'!#REF!</definedName>
    <definedName name="PT01Tela1" localSheetId="15">'[1]PT-01'!#REF!</definedName>
    <definedName name="PT01Tela1" localSheetId="8">'[1]PT-01'!#REF!</definedName>
    <definedName name="PT01Tela1" localSheetId="9">'[1]PT-01'!#REF!</definedName>
    <definedName name="PT01Tela1" localSheetId="5">'[1]PT-01'!#REF!</definedName>
    <definedName name="PT01Tela1" localSheetId="13">'[1]PT-01'!#REF!</definedName>
    <definedName name="PT01Tela1" localSheetId="12">'[1]PT-01'!#REF!</definedName>
    <definedName name="PT01Tela1" localSheetId="17">'[1]PT-01'!#REF!</definedName>
    <definedName name="PT01Tela1" localSheetId="10">'[1]PT-01'!#REF!</definedName>
    <definedName name="PT01Tela1" localSheetId="18">'[1]PT-01'!#REF!</definedName>
    <definedName name="PT01Tela1">'[1]PT-01'!#REF!</definedName>
    <definedName name="PT01Tela2" localSheetId="7">'[1]PT-01'!#REF!</definedName>
    <definedName name="PT01Tela2" localSheetId="15">'[1]PT-01'!#REF!</definedName>
    <definedName name="PT01Tela2" localSheetId="8">'[1]PT-01'!#REF!</definedName>
    <definedName name="PT01Tela2" localSheetId="9">'[1]PT-01'!#REF!</definedName>
    <definedName name="PT01Tela2" localSheetId="5">'[1]PT-01'!#REF!</definedName>
    <definedName name="PT01Tela2" localSheetId="13">'[1]PT-01'!#REF!</definedName>
    <definedName name="PT01Tela2" localSheetId="12">'[1]PT-01'!#REF!</definedName>
    <definedName name="PT01Tela2" localSheetId="17">'[1]PT-01'!#REF!</definedName>
    <definedName name="PT01Tela2" localSheetId="10">'[1]PT-01'!#REF!</definedName>
    <definedName name="PT01Tela2" localSheetId="18">'[1]PT-01'!#REF!</definedName>
    <definedName name="PT01Tela2">'[1]PT-01'!#REF!</definedName>
    <definedName name="PT02" localSheetId="1">'BDValores'!#REF!</definedName>
    <definedName name="PT02_1.1">#REF!</definedName>
    <definedName name="PT02_1.1.1">#REF!</definedName>
    <definedName name="PT02_1.1.3">#REF!</definedName>
    <definedName name="PT02_1.3">#REF!</definedName>
    <definedName name="PT02_2.1">#REF!</definedName>
    <definedName name="PT02_2.3">#REF!</definedName>
    <definedName name="PT02_2.4">#REF!</definedName>
    <definedName name="PT02_2.5">#REF!</definedName>
    <definedName name="PT02_2.6">#REF!</definedName>
    <definedName name="PT02_2.7">#REF!</definedName>
    <definedName name="PT04">#REF!</definedName>
    <definedName name="PT04_1">#REF!</definedName>
    <definedName name="PT04_2">#REF!</definedName>
    <definedName name="PT04_3">#REF!</definedName>
    <definedName name="PT04_4">#REF!</definedName>
    <definedName name="PT05">#REF!</definedName>
    <definedName name="PT05_1">#REF!</definedName>
    <definedName name="PT05_2">#REF!</definedName>
    <definedName name="PT05_4">#REF!</definedName>
    <definedName name="PT06_1">#REF!</definedName>
    <definedName name="PT06_1.4">#REF!</definedName>
    <definedName name="PT06_5">#REF!</definedName>
    <definedName name="PT06_perc.">#REF!</definedName>
    <definedName name="PT07">#REF!</definedName>
    <definedName name="PT08">#REF!</definedName>
    <definedName name="PT08_1.4">#REF!</definedName>
    <definedName name="PT08_1.5">#REF!</definedName>
    <definedName name="PT08_2.">#REF!</definedName>
    <definedName name="PT08_3.1">#REF!</definedName>
    <definedName name="PT08_5.">#REF!</definedName>
    <definedName name="PT09">#REF!</definedName>
    <definedName name="PT10">#REF!</definedName>
    <definedName name="PT10_1">#REF!</definedName>
    <definedName name="PT10_2">#REF!</definedName>
    <definedName name="PT10_3">#REF!</definedName>
    <definedName name="PT11">#REF!</definedName>
    <definedName name="PT11.1">#REF!</definedName>
    <definedName name="PT12">#REF!</definedName>
    <definedName name="PT12_1.8">#REF!</definedName>
    <definedName name="PT12_3.1">#REF!</definedName>
    <definedName name="PT12_3.3">#REF!</definedName>
    <definedName name="PT12_3.4">#REF!</definedName>
    <definedName name="PT12_3.5">#REF!</definedName>
    <definedName name="PT12_3.6">#REF!</definedName>
    <definedName name="PT12_3.7">#REF!</definedName>
    <definedName name="PT15">#REF!</definedName>
    <definedName name="PT15_1.1">#REF!</definedName>
    <definedName name="PT15_1.1.2">#REF!</definedName>
    <definedName name="PT15_1.1.4">#REF!</definedName>
    <definedName name="PT15_1.2.5">#REF!</definedName>
    <definedName name="PT15_1.3">#REF!</definedName>
    <definedName name="PT15_2.2">#REF!</definedName>
    <definedName name="PT15_2.3">#REF!</definedName>
    <definedName name="PT15_2.4">#REF!</definedName>
    <definedName name="PT15_3">#REF!</definedName>
    <definedName name="PT15_PERC.RCL">#REF!</definedName>
    <definedName name="PT17">#REF!</definedName>
    <definedName name="PT17_notas">#REF!</definedName>
    <definedName name="PT18_notas">#REF!</definedName>
    <definedName name="PT7.1">#REF!</definedName>
    <definedName name="qq">'Responsáveis'!$F$19</definedName>
    <definedName name="r_2.2" localSheetId="7">'[3]Relatório'!#REF!</definedName>
    <definedName name="r_2.2" localSheetId="15">'[3]Relatório'!#REF!</definedName>
    <definedName name="r_2.2" localSheetId="8">'[3]Relatório'!#REF!</definedName>
    <definedName name="r_2.2" localSheetId="9">'[3]Relatório'!#REF!</definedName>
    <definedName name="r_2.2" localSheetId="5">'[3]Relatório'!#REF!</definedName>
    <definedName name="r_2.2" localSheetId="13">'[3]Relatório'!#REF!</definedName>
    <definedName name="r_2.2" localSheetId="12">'[3]Relatório'!#REF!</definedName>
    <definedName name="r_2.2" localSheetId="17">'[3]Relatório'!#REF!</definedName>
    <definedName name="r_2.2" localSheetId="10">'[3]Relatório'!#REF!</definedName>
    <definedName name="r_2.2" localSheetId="18">'[3]Relatório'!#REF!</definedName>
    <definedName name="r_2.2">'[3]Relatório'!#REF!</definedName>
    <definedName name="r_2.3" localSheetId="7">'[3]Relatório'!#REF!</definedName>
    <definedName name="r_2.3" localSheetId="15">'[3]Relatório'!#REF!</definedName>
    <definedName name="r_2.3" localSheetId="8">'[3]Relatório'!#REF!</definedName>
    <definedName name="r_2.3" localSheetId="9">'[3]Relatório'!#REF!</definedName>
    <definedName name="r_2.3" localSheetId="5">'[3]Relatório'!#REF!</definedName>
    <definedName name="r_2.3" localSheetId="13">'[3]Relatório'!#REF!</definedName>
    <definedName name="r_2.3" localSheetId="12">'[3]Relatório'!#REF!</definedName>
    <definedName name="r_2.3" localSheetId="17">'[3]Relatório'!#REF!</definedName>
    <definedName name="r_2.3" localSheetId="10">'[3]Relatório'!#REF!</definedName>
    <definedName name="r_2.3" localSheetId="18">'[3]Relatório'!#REF!</definedName>
    <definedName name="r_2.3">'[3]Relatório'!#REF!</definedName>
    <definedName name="r_2.4" localSheetId="7">'[3]Relatório'!#REF!</definedName>
    <definedName name="r_2.4" localSheetId="15">'[3]Relatório'!#REF!</definedName>
    <definedName name="r_2.4" localSheetId="8">'[3]Relatório'!#REF!</definedName>
    <definedName name="r_2.4" localSheetId="9">'[3]Relatório'!#REF!</definedName>
    <definedName name="r_2.4" localSheetId="5">'[3]Relatório'!#REF!</definedName>
    <definedName name="r_2.4" localSheetId="13">'[3]Relatório'!#REF!</definedName>
    <definedName name="r_2.4" localSheetId="12">'[3]Relatório'!#REF!</definedName>
    <definedName name="r_2.4" localSheetId="17">'[3]Relatório'!#REF!</definedName>
    <definedName name="r_2.4" localSheetId="10">'[3]Relatório'!#REF!</definedName>
    <definedName name="r_2.4" localSheetId="18">'[3]Relatório'!#REF!</definedName>
    <definedName name="r_2.4">'[3]Relatório'!#REF!</definedName>
    <definedName name="r_2.5.1" localSheetId="7">'[3]Relatório'!#REF!</definedName>
    <definedName name="r_2.5.1" localSheetId="15">'[3]Relatório'!#REF!</definedName>
    <definedName name="r_2.5.1" localSheetId="8">'[3]Relatório'!#REF!</definedName>
    <definedName name="r_2.5.1" localSheetId="9">'[3]Relatório'!#REF!</definedName>
    <definedName name="r_2.5.1" localSheetId="5">'[3]Relatório'!#REF!</definedName>
    <definedName name="r_2.5.1" localSheetId="13">'[3]Relatório'!#REF!</definedName>
    <definedName name="r_2.5.1" localSheetId="12">'[3]Relatório'!#REF!</definedName>
    <definedName name="r_2.5.1" localSheetId="17">'[3]Relatório'!#REF!</definedName>
    <definedName name="r_2.5.1" localSheetId="10">'[3]Relatório'!#REF!</definedName>
    <definedName name="r_2.5.1" localSheetId="18">'[3]Relatório'!#REF!</definedName>
    <definedName name="r_2.5.1">'[3]Relatório'!#REF!</definedName>
    <definedName name="r_2.5.2" localSheetId="7">'[3]Relatório'!#REF!</definedName>
    <definedName name="r_2.5.2" localSheetId="15">'[3]Relatório'!#REF!</definedName>
    <definedName name="r_2.5.2" localSheetId="8">'[3]Relatório'!#REF!</definedName>
    <definedName name="r_2.5.2" localSheetId="9">'[3]Relatório'!#REF!</definedName>
    <definedName name="r_2.5.2" localSheetId="5">'[3]Relatório'!#REF!</definedName>
    <definedName name="r_2.5.2" localSheetId="13">'[3]Relatório'!#REF!</definedName>
    <definedName name="r_2.5.2" localSheetId="12">'[3]Relatório'!#REF!</definedName>
    <definedName name="r_2.5.2" localSheetId="17">'[3]Relatório'!#REF!</definedName>
    <definedName name="r_2.5.2" localSheetId="10">'[3]Relatório'!#REF!</definedName>
    <definedName name="r_2.5.2" localSheetId="18">'[3]Relatório'!#REF!</definedName>
    <definedName name="r_2.5.2">'[3]Relatório'!#REF!</definedName>
    <definedName name="R_2.6.1" localSheetId="7">'[3]Relatório'!#REF!</definedName>
    <definedName name="R_2.6.1" localSheetId="15">'[3]Relatório'!#REF!</definedName>
    <definedName name="R_2.6.1" localSheetId="8">'[3]Relatório'!#REF!</definedName>
    <definedName name="R_2.6.1" localSheetId="9">'[3]Relatório'!#REF!</definedName>
    <definedName name="R_2.6.1" localSheetId="5">'[3]Relatório'!#REF!</definedName>
    <definedName name="R_2.6.1" localSheetId="13">'[3]Relatório'!#REF!</definedName>
    <definedName name="R_2.6.1" localSheetId="12">'[3]Relatório'!#REF!</definedName>
    <definedName name="R_2.6.1" localSheetId="17">'[3]Relatório'!#REF!</definedName>
    <definedName name="R_2.6.1" localSheetId="10">'[3]Relatório'!#REF!</definedName>
    <definedName name="R_2.6.1" localSheetId="18">'[3]Relatório'!#REF!</definedName>
    <definedName name="R_2.6.1">'[3]Relatório'!#REF!</definedName>
    <definedName name="R_2.6.2" localSheetId="7">'[3]Relatório'!#REF!</definedName>
    <definedName name="R_2.6.2" localSheetId="15">'[3]Relatório'!#REF!</definedName>
    <definedName name="R_2.6.2" localSheetId="8">'[3]Relatório'!#REF!</definedName>
    <definedName name="R_2.6.2" localSheetId="9">'[3]Relatório'!#REF!</definedName>
    <definedName name="R_2.6.2" localSheetId="5">'[3]Relatório'!#REF!</definedName>
    <definedName name="R_2.6.2" localSheetId="13">'[3]Relatório'!#REF!</definedName>
    <definedName name="R_2.6.2" localSheetId="12">'[3]Relatório'!#REF!</definedName>
    <definedName name="R_2.6.2" localSheetId="17">'[3]Relatório'!#REF!</definedName>
    <definedName name="R_2.6.2" localSheetId="10">'[3]Relatório'!#REF!</definedName>
    <definedName name="R_2.6.2" localSheetId="18">'[3]Relatório'!#REF!</definedName>
    <definedName name="R_2.6.2">'[3]Relatório'!#REF!</definedName>
    <definedName name="R_3.1" localSheetId="7">'[3]Relatório'!#REF!</definedName>
    <definedName name="R_3.1" localSheetId="15">'[3]Relatório'!#REF!</definedName>
    <definedName name="R_3.1" localSheetId="8">'[3]Relatório'!#REF!</definedName>
    <definedName name="R_3.1" localSheetId="9">'[3]Relatório'!#REF!</definedName>
    <definedName name="R_3.1" localSheetId="5">'[3]Relatório'!#REF!</definedName>
    <definedName name="R_3.1" localSheetId="13">'[3]Relatório'!#REF!</definedName>
    <definedName name="R_3.1" localSheetId="12">'[3]Relatório'!#REF!</definedName>
    <definedName name="R_3.1" localSheetId="17">'[3]Relatório'!#REF!</definedName>
    <definedName name="R_3.1" localSheetId="10">'[3]Relatório'!#REF!</definedName>
    <definedName name="R_3.1" localSheetId="18">'[3]Relatório'!#REF!</definedName>
    <definedName name="R_3.1">'[3]Relatório'!#REF!</definedName>
    <definedName name="R_3.3" localSheetId="7">'[3]BD Equipes'!#REF!</definedName>
    <definedName name="R_3.3" localSheetId="15">'[3]BD Equipes'!#REF!</definedName>
    <definedName name="R_3.3" localSheetId="8">'[3]BD Equipes'!#REF!</definedName>
    <definedName name="R_3.3" localSheetId="9">'[3]BD Equipes'!#REF!</definedName>
    <definedName name="R_3.3" localSheetId="5">'[3]BD Equipes'!#REF!</definedName>
    <definedName name="R_3.3" localSheetId="13">'[3]BD Equipes'!#REF!</definedName>
    <definedName name="R_3.3" localSheetId="12">'[3]BD Equipes'!#REF!</definedName>
    <definedName name="R_3.3" localSheetId="17">'[3]BD Equipes'!#REF!</definedName>
    <definedName name="R_3.3" localSheetId="10">'[3]BD Equipes'!#REF!</definedName>
    <definedName name="R_3.3" localSheetId="18">'[3]BD Equipes'!#REF!</definedName>
    <definedName name="R_3.3">'[3]BD Equipes'!#REF!</definedName>
    <definedName name="r_3.3.2" localSheetId="7">'[3]Relatório'!#REF!</definedName>
    <definedName name="r_3.3.2" localSheetId="15">'[3]Relatório'!#REF!</definedName>
    <definedName name="r_3.3.2" localSheetId="8">'[3]Relatório'!#REF!</definedName>
    <definedName name="r_3.3.2" localSheetId="9">'[3]Relatório'!#REF!</definedName>
    <definedName name="r_3.3.2" localSheetId="5">'[3]Relatório'!#REF!</definedName>
    <definedName name="r_3.3.2" localSheetId="13">'[3]Relatório'!#REF!</definedName>
    <definedName name="r_3.3.2" localSheetId="12">'[3]Relatório'!#REF!</definedName>
    <definedName name="r_3.3.2" localSheetId="17">'[3]Relatório'!#REF!</definedName>
    <definedName name="r_3.3.2" localSheetId="10">'[3]Relatório'!#REF!</definedName>
    <definedName name="r_3.3.2" localSheetId="18">'[3]Relatório'!#REF!</definedName>
    <definedName name="r_3.3.2">'[3]Relatório'!#REF!</definedName>
    <definedName name="R_3.4" localSheetId="7">'[3]BD Equipes'!#REF!</definedName>
    <definedName name="R_3.4" localSheetId="15">'[3]BD Equipes'!#REF!</definedName>
    <definedName name="R_3.4" localSheetId="8">'[3]BD Equipes'!#REF!</definedName>
    <definedName name="R_3.4" localSheetId="9">'[3]BD Equipes'!#REF!</definedName>
    <definedName name="R_3.4" localSheetId="5">'[3]BD Equipes'!#REF!</definedName>
    <definedName name="R_3.4" localSheetId="13">'[3]BD Equipes'!#REF!</definedName>
    <definedName name="R_3.4" localSheetId="12">'[3]BD Equipes'!#REF!</definedName>
    <definedName name="R_3.4" localSheetId="17">'[3]BD Equipes'!#REF!</definedName>
    <definedName name="R_3.4" localSheetId="10">'[3]BD Equipes'!#REF!</definedName>
    <definedName name="R_3.4" localSheetId="18">'[3]BD Equipes'!#REF!</definedName>
    <definedName name="R_3.4">'[3]BD Equipes'!#REF!</definedName>
    <definedName name="r_3.8" localSheetId="7">'[3]Relatório'!#REF!</definedName>
    <definedName name="r_3.8" localSheetId="15">'[3]Relatório'!#REF!</definedName>
    <definedName name="r_3.8" localSheetId="8">'[3]Relatório'!#REF!</definedName>
    <definedName name="r_3.8" localSheetId="9">'[3]Relatório'!#REF!</definedName>
    <definedName name="r_3.8" localSheetId="5">'[3]Relatório'!#REF!</definedName>
    <definedName name="r_3.8" localSheetId="13">'[3]Relatório'!#REF!</definedName>
    <definedName name="r_3.8" localSheetId="12">'[3]Relatório'!#REF!</definedName>
    <definedName name="r_3.8" localSheetId="17">'[3]Relatório'!#REF!</definedName>
    <definedName name="r_3.8" localSheetId="10">'[3]Relatório'!#REF!</definedName>
    <definedName name="r_3.8" localSheetId="18">'[3]Relatório'!#REF!</definedName>
    <definedName name="r_3.8">'[3]Relatório'!#REF!</definedName>
    <definedName name="R_331" localSheetId="7">'[3]Relatório'!#REF!</definedName>
    <definedName name="R_331" localSheetId="15">'[3]Relatório'!#REF!</definedName>
    <definedName name="R_331" localSheetId="8">'[3]Relatório'!#REF!</definedName>
    <definedName name="R_331" localSheetId="9">'[3]Relatório'!#REF!</definedName>
    <definedName name="R_331" localSheetId="5">'[3]Relatório'!#REF!</definedName>
    <definedName name="R_331" localSheetId="13">'[3]Relatório'!#REF!</definedName>
    <definedName name="R_331" localSheetId="12">'[3]Relatório'!#REF!</definedName>
    <definedName name="R_331" localSheetId="17">'[3]Relatório'!#REF!</definedName>
    <definedName name="R_331" localSheetId="10">'[3]Relatório'!#REF!</definedName>
    <definedName name="R_331" localSheetId="18">'[3]Relatório'!#REF!</definedName>
    <definedName name="R_331">'[3]Relatório'!#REF!</definedName>
    <definedName name="R_AnoPref11" localSheetId="7">#REF!</definedName>
    <definedName name="R_AnoPref11" localSheetId="15">#REF!</definedName>
    <definedName name="R_AnoPref11" localSheetId="8">#REF!</definedName>
    <definedName name="R_AnoPref11" localSheetId="9">#REF!</definedName>
    <definedName name="R_AnoPref11" localSheetId="5">#REF!</definedName>
    <definedName name="R_AnoPref11" localSheetId="13">#REF!</definedName>
    <definedName name="R_AnoPref11" localSheetId="12">#REF!</definedName>
    <definedName name="R_AnoPref11" localSheetId="17">#REF!</definedName>
    <definedName name="R_AnoPref11" localSheetId="10">#REF!</definedName>
    <definedName name="R_AnoPref11" localSheetId="18">#REF!</definedName>
    <definedName name="R_AnoPref11">#REF!</definedName>
    <definedName name="R_AnoPref12" localSheetId="7">#REF!</definedName>
    <definedName name="R_AnoPref12" localSheetId="15">#REF!</definedName>
    <definedName name="R_AnoPref12" localSheetId="8">#REF!</definedName>
    <definedName name="R_AnoPref12" localSheetId="9">#REF!</definedName>
    <definedName name="R_AnoPref12" localSheetId="5">#REF!</definedName>
    <definedName name="R_AnoPref12" localSheetId="13">#REF!</definedName>
    <definedName name="R_AnoPref12" localSheetId="12">#REF!</definedName>
    <definedName name="R_AnoPref12" localSheetId="17">#REF!</definedName>
    <definedName name="R_AnoPref12" localSheetId="10">#REF!</definedName>
    <definedName name="R_AnoPref12" localSheetId="18">#REF!</definedName>
    <definedName name="R_AnoPref12">#REF!</definedName>
    <definedName name="R_AnoPref21" localSheetId="7">#REF!</definedName>
    <definedName name="R_AnoPref21" localSheetId="15">#REF!</definedName>
    <definedName name="R_AnoPref21" localSheetId="8">#REF!</definedName>
    <definedName name="R_AnoPref21" localSheetId="9">#REF!</definedName>
    <definedName name="R_AnoPref21" localSheetId="5">#REF!</definedName>
    <definedName name="R_AnoPref21" localSheetId="13">#REF!</definedName>
    <definedName name="R_AnoPref21" localSheetId="12">#REF!</definedName>
    <definedName name="R_AnoPref21" localSheetId="17">#REF!</definedName>
    <definedName name="R_AnoPref21" localSheetId="10">#REF!</definedName>
    <definedName name="R_AnoPref21" localSheetId="18">#REF!</definedName>
    <definedName name="R_AnoPref21">#REF!</definedName>
    <definedName name="R_AnoPref22" localSheetId="7">#REF!</definedName>
    <definedName name="R_AnoPref22" localSheetId="15">#REF!</definedName>
    <definedName name="R_AnoPref22" localSheetId="8">#REF!</definedName>
    <definedName name="R_AnoPref22" localSheetId="9">#REF!</definedName>
    <definedName name="R_AnoPref22" localSheetId="5">#REF!</definedName>
    <definedName name="R_AnoPref22" localSheetId="13">#REF!</definedName>
    <definedName name="R_AnoPref22" localSheetId="12">#REF!</definedName>
    <definedName name="R_AnoPref22" localSheetId="17">#REF!</definedName>
    <definedName name="R_AnoPref22" localSheetId="10">#REF!</definedName>
    <definedName name="R_AnoPref22" localSheetId="18">#REF!</definedName>
    <definedName name="R_AnoPref22">#REF!</definedName>
    <definedName name="R_AnoVicePref11" localSheetId="7">#REF!</definedName>
    <definedName name="R_AnoVicePref11" localSheetId="15">#REF!</definedName>
    <definedName name="R_AnoVicePref11" localSheetId="8">#REF!</definedName>
    <definedName name="R_AnoVicePref11" localSheetId="9">#REF!</definedName>
    <definedName name="R_AnoVicePref11" localSheetId="5">#REF!</definedName>
    <definedName name="R_AnoVicePref11" localSheetId="13">#REF!</definedName>
    <definedName name="R_AnoVicePref11" localSheetId="12">#REF!</definedName>
    <definedName name="R_AnoVicePref11" localSheetId="17">#REF!</definedName>
    <definedName name="R_AnoVicePref11" localSheetId="10">#REF!</definedName>
    <definedName name="R_AnoVicePref11" localSheetId="18">#REF!</definedName>
    <definedName name="R_AnoVicePref11">#REF!</definedName>
    <definedName name="R_AnoVicePref12" localSheetId="7">#REF!</definedName>
    <definedName name="R_AnoVicePref12" localSheetId="15">#REF!</definedName>
    <definedName name="R_AnoVicePref12" localSheetId="8">#REF!</definedName>
    <definedName name="R_AnoVicePref12" localSheetId="9">#REF!</definedName>
    <definedName name="R_AnoVicePref12" localSheetId="5">#REF!</definedName>
    <definedName name="R_AnoVicePref12" localSheetId="13">#REF!</definedName>
    <definedName name="R_AnoVicePref12" localSheetId="12">#REF!</definedName>
    <definedName name="R_AnoVicePref12" localSheetId="17">#REF!</definedName>
    <definedName name="R_AnoVicePref12" localSheetId="10">#REF!</definedName>
    <definedName name="R_AnoVicePref12" localSheetId="18">#REF!</definedName>
    <definedName name="R_AnoVicePref12">#REF!</definedName>
    <definedName name="R_AnoVicePref21" localSheetId="7">#REF!</definedName>
    <definedName name="R_AnoVicePref21" localSheetId="15">#REF!</definedName>
    <definedName name="R_AnoVicePref21" localSheetId="8">#REF!</definedName>
    <definedName name="R_AnoVicePref21" localSheetId="9">#REF!</definedName>
    <definedName name="R_AnoVicePref21" localSheetId="5">#REF!</definedName>
    <definedName name="R_AnoVicePref21" localSheetId="13">#REF!</definedName>
    <definedName name="R_AnoVicePref21" localSheetId="12">#REF!</definedName>
    <definedName name="R_AnoVicePref21" localSheetId="17">#REF!</definedName>
    <definedName name="R_AnoVicePref21" localSheetId="10">#REF!</definedName>
    <definedName name="R_AnoVicePref21" localSheetId="18">#REF!</definedName>
    <definedName name="R_AnoVicePref21">#REF!</definedName>
    <definedName name="R_AnoVicePref22" localSheetId="7">#REF!</definedName>
    <definedName name="R_AnoVicePref22" localSheetId="15">#REF!</definedName>
    <definedName name="R_AnoVicePref22" localSheetId="8">#REF!</definedName>
    <definedName name="R_AnoVicePref22" localSheetId="9">#REF!</definedName>
    <definedName name="R_AnoVicePref22" localSheetId="5">#REF!</definedName>
    <definedName name="R_AnoVicePref22" localSheetId="13">#REF!</definedName>
    <definedName name="R_AnoVicePref22" localSheetId="12">#REF!</definedName>
    <definedName name="R_AnoVicePref22" localSheetId="17">#REF!</definedName>
    <definedName name="R_AnoVicePref22" localSheetId="10">#REF!</definedName>
    <definedName name="R_AnoVicePref22" localSheetId="18">#REF!</definedName>
    <definedName name="R_AnoVicePref22">#REF!</definedName>
    <definedName name="R_Confirmação">#REF!</definedName>
    <definedName name="R_CPFPref01" localSheetId="1">'[5]BD Geral'!#REF!</definedName>
    <definedName name="R_CPFPref01" localSheetId="7">#REF!</definedName>
    <definedName name="R_CPFPref01" localSheetId="15">#REF!</definedName>
    <definedName name="R_CPFPref01" localSheetId="8">#REF!</definedName>
    <definedName name="R_CPFPref01" localSheetId="9">#REF!</definedName>
    <definedName name="R_CPFPref01" localSheetId="5">#REF!</definedName>
    <definedName name="R_CPFPref01" localSheetId="13">#REF!</definedName>
    <definedName name="R_CPFPref01" localSheetId="12">#REF!</definedName>
    <definedName name="R_CPFPref01" localSheetId="17">#REF!</definedName>
    <definedName name="R_CPFPref01" localSheetId="10">#REF!</definedName>
    <definedName name="R_CPFPref01" localSheetId="18">#REF!</definedName>
    <definedName name="R_CPFPref01">#REF!</definedName>
    <definedName name="R_CPFPref1">#REF!</definedName>
    <definedName name="R_CPFPref2">#REF!</definedName>
    <definedName name="R_CPFVicePref1">#REF!</definedName>
    <definedName name="R_CPFVicePref2">#REF!</definedName>
    <definedName name="R_DataFinalPref1">#REF!</definedName>
    <definedName name="R_DataFinalPref2">#REF!</definedName>
    <definedName name="R_DataFinalVicePref1">#REF!</definedName>
    <definedName name="R_DataFinalVicePref2">#REF!</definedName>
    <definedName name="R_DataInicialPref1" localSheetId="1">'[5]BD Geral'!#REF!</definedName>
    <definedName name="R_DataInicialPref1" localSheetId="7">#REF!</definedName>
    <definedName name="R_DataInicialPref1" localSheetId="15">#REF!</definedName>
    <definedName name="R_DataInicialPref1" localSheetId="8">#REF!</definedName>
    <definedName name="R_DataInicialPref1" localSheetId="9">#REF!</definedName>
    <definedName name="R_DataInicialPref1" localSheetId="5">#REF!</definedName>
    <definedName name="R_DataInicialPref1" localSheetId="13">#REF!</definedName>
    <definedName name="R_DataInicialPref1" localSheetId="12">#REF!</definedName>
    <definedName name="R_DataInicialPref1" localSheetId="17">#REF!</definedName>
    <definedName name="R_DataInicialPref1" localSheetId="10">#REF!</definedName>
    <definedName name="R_DataInicialPref1" localSheetId="18">#REF!</definedName>
    <definedName name="R_DataInicialPref1">#REF!</definedName>
    <definedName name="R_DataInícioPref1">#REF!</definedName>
    <definedName name="R_DataInícioPref2">#REF!</definedName>
    <definedName name="R_DataInícioVicePref1">#REF!</definedName>
    <definedName name="R_DataInícioVicePref2">#REF!</definedName>
    <definedName name="R_DiaPref11" localSheetId="7">#REF!</definedName>
    <definedName name="R_DiaPref11" localSheetId="15">#REF!</definedName>
    <definedName name="R_DiaPref11" localSheetId="8">#REF!</definedName>
    <definedName name="R_DiaPref11" localSheetId="9">#REF!</definedName>
    <definedName name="R_DiaPref11" localSheetId="5">#REF!</definedName>
    <definedName name="R_DiaPref11" localSheetId="13">#REF!</definedName>
    <definedName name="R_DiaPref11" localSheetId="12">#REF!</definedName>
    <definedName name="R_DiaPref11" localSheetId="17">#REF!</definedName>
    <definedName name="R_DiaPref11" localSheetId="10">#REF!</definedName>
    <definedName name="R_DiaPref11" localSheetId="18">#REF!</definedName>
    <definedName name="R_DiaPref11">#REF!</definedName>
    <definedName name="R_DiaPref12" localSheetId="7">#REF!</definedName>
    <definedName name="R_DiaPref12" localSheetId="15">#REF!</definedName>
    <definedName name="R_DiaPref12" localSheetId="8">#REF!</definedName>
    <definedName name="R_DiaPref12" localSheetId="9">#REF!</definedName>
    <definedName name="R_DiaPref12" localSheetId="5">#REF!</definedName>
    <definedName name="R_DiaPref12" localSheetId="13">#REF!</definedName>
    <definedName name="R_DiaPref12" localSheetId="12">#REF!</definedName>
    <definedName name="R_DiaPref12" localSheetId="17">#REF!</definedName>
    <definedName name="R_DiaPref12" localSheetId="10">#REF!</definedName>
    <definedName name="R_DiaPref12" localSheetId="18">#REF!</definedName>
    <definedName name="R_DiaPref12">#REF!</definedName>
    <definedName name="R_DiaPref21" localSheetId="7">#REF!</definedName>
    <definedName name="R_DiaPref21" localSheetId="15">#REF!</definedName>
    <definedName name="R_DiaPref21" localSheetId="8">#REF!</definedName>
    <definedName name="R_DiaPref21" localSheetId="9">#REF!</definedName>
    <definedName name="R_DiaPref21" localSheetId="5">#REF!</definedName>
    <definedName name="R_DiaPref21" localSheetId="13">#REF!</definedName>
    <definedName name="R_DiaPref21" localSheetId="12">#REF!</definedName>
    <definedName name="R_DiaPref21" localSheetId="17">#REF!</definedName>
    <definedName name="R_DiaPref21" localSheetId="10">#REF!</definedName>
    <definedName name="R_DiaPref21" localSheetId="18">#REF!</definedName>
    <definedName name="R_DiaPref21">#REF!</definedName>
    <definedName name="R_DiaPref22" localSheetId="7">#REF!</definedName>
    <definedName name="R_DiaPref22" localSheetId="15">#REF!</definedName>
    <definedName name="R_DiaPref22" localSheetId="8">#REF!</definedName>
    <definedName name="R_DiaPref22" localSheetId="9">#REF!</definedName>
    <definedName name="R_DiaPref22" localSheetId="5">#REF!</definedName>
    <definedName name="R_DiaPref22" localSheetId="13">#REF!</definedName>
    <definedName name="R_DiaPref22" localSheetId="12">#REF!</definedName>
    <definedName name="R_DiaPref22" localSheetId="17">#REF!</definedName>
    <definedName name="R_DiaPref22" localSheetId="10">#REF!</definedName>
    <definedName name="R_DiaPref22" localSheetId="18">#REF!</definedName>
    <definedName name="R_DiaPref22">#REF!</definedName>
    <definedName name="R_DiaVicePref11" localSheetId="7">#REF!</definedName>
    <definedName name="R_DiaVicePref11" localSheetId="15">#REF!</definedName>
    <definedName name="R_DiaVicePref11" localSheetId="8">#REF!</definedName>
    <definedName name="R_DiaVicePref11" localSheetId="9">#REF!</definedName>
    <definedName name="R_DiaVicePref11" localSheetId="5">#REF!</definedName>
    <definedName name="R_DiaVicePref11" localSheetId="13">#REF!</definedName>
    <definedName name="R_DiaVicePref11" localSheetId="12">#REF!</definedName>
    <definedName name="R_DiaVicePref11" localSheetId="17">#REF!</definedName>
    <definedName name="R_DiaVicePref11" localSheetId="10">#REF!</definedName>
    <definedName name="R_DiaVicePref11" localSheetId="18">#REF!</definedName>
    <definedName name="R_DiaVicePref11">#REF!</definedName>
    <definedName name="R_DiaVicePref12" localSheetId="7">#REF!</definedName>
    <definedName name="R_DiaVicePref12" localSheetId="15">#REF!</definedName>
    <definedName name="R_DiaVicePref12" localSheetId="8">#REF!</definedName>
    <definedName name="R_DiaVicePref12" localSheetId="9">#REF!</definedName>
    <definedName name="R_DiaVicePref12" localSheetId="5">#REF!</definedName>
    <definedName name="R_DiaVicePref12" localSheetId="13">#REF!</definedName>
    <definedName name="R_DiaVicePref12" localSheetId="12">#REF!</definedName>
    <definedName name="R_DiaVicePref12" localSheetId="17">#REF!</definedName>
    <definedName name="R_DiaVicePref12" localSheetId="10">#REF!</definedName>
    <definedName name="R_DiaVicePref12" localSheetId="18">#REF!</definedName>
    <definedName name="R_DiaVicePref12">#REF!</definedName>
    <definedName name="R_DiaVicePref21" localSheetId="7">#REF!</definedName>
    <definedName name="R_DiaVicePref21" localSheetId="15">#REF!</definedName>
    <definedName name="R_DiaVicePref21" localSheetId="8">#REF!</definedName>
    <definedName name="R_DiaVicePref21" localSheetId="9">#REF!</definedName>
    <definedName name="R_DiaVicePref21" localSheetId="5">#REF!</definedName>
    <definedName name="R_DiaVicePref21" localSheetId="13">#REF!</definedName>
    <definedName name="R_DiaVicePref21" localSheetId="12">#REF!</definedName>
    <definedName name="R_DiaVicePref21" localSheetId="17">#REF!</definedName>
    <definedName name="R_DiaVicePref21" localSheetId="10">#REF!</definedName>
    <definedName name="R_DiaVicePref21" localSheetId="18">#REF!</definedName>
    <definedName name="R_DiaVicePref21">#REF!</definedName>
    <definedName name="R_DiaVicePref22" localSheetId="7">#REF!</definedName>
    <definedName name="R_DiaVicePref22" localSheetId="15">#REF!</definedName>
    <definedName name="R_DiaVicePref22" localSheetId="8">#REF!</definedName>
    <definedName name="R_DiaVicePref22" localSheetId="9">#REF!</definedName>
    <definedName name="R_DiaVicePref22" localSheetId="5">#REF!</definedName>
    <definedName name="R_DiaVicePref22" localSheetId="13">#REF!</definedName>
    <definedName name="R_DiaVicePref22" localSheetId="12">#REF!</definedName>
    <definedName name="R_DiaVicePref22" localSheetId="17">#REF!</definedName>
    <definedName name="R_DiaVicePref22" localSheetId="10">#REF!</definedName>
    <definedName name="R_DiaVicePref22" localSheetId="18">#REF!</definedName>
    <definedName name="R_DiaVicePref22">#REF!</definedName>
    <definedName name="R_EMail">#REF!</definedName>
    <definedName name="R_EndereçoPref1">#REF!</definedName>
    <definedName name="R_EndereçoPref2">#REF!</definedName>
    <definedName name="R_EndereçoVicePref1">#REF!</definedName>
    <definedName name="R_EndereçoVicePref2">#REF!</definedName>
    <definedName name="R_EstCivilPref1">#REF!</definedName>
    <definedName name="R_EstCivilPref2">#REF!</definedName>
    <definedName name="R_EstCivilVicePref1">#REF!</definedName>
    <definedName name="R_EstCivilVicePref2">#REF!</definedName>
    <definedName name="R_MêsPref11" localSheetId="7">#REF!</definedName>
    <definedName name="R_MêsPref11" localSheetId="15">#REF!</definedName>
    <definedName name="R_MêsPref11" localSheetId="8">#REF!</definedName>
    <definedName name="R_MêsPref11" localSheetId="9">#REF!</definedName>
    <definedName name="R_MêsPref11" localSheetId="5">#REF!</definedName>
    <definedName name="R_MêsPref11" localSheetId="13">#REF!</definedName>
    <definedName name="R_MêsPref11" localSheetId="12">#REF!</definedName>
    <definedName name="R_MêsPref11" localSheetId="17">#REF!</definedName>
    <definedName name="R_MêsPref11" localSheetId="10">#REF!</definedName>
    <definedName name="R_MêsPref11" localSheetId="18">#REF!</definedName>
    <definedName name="R_MêsPref11">#REF!</definedName>
    <definedName name="R_MêsPref12" localSheetId="7">#REF!</definedName>
    <definedName name="R_MêsPref12" localSheetId="15">#REF!</definedName>
    <definedName name="R_MêsPref12" localSheetId="8">#REF!</definedName>
    <definedName name="R_MêsPref12" localSheetId="9">#REF!</definedName>
    <definedName name="R_MêsPref12" localSheetId="5">#REF!</definedName>
    <definedName name="R_MêsPref12" localSheetId="13">#REF!</definedName>
    <definedName name="R_MêsPref12" localSheetId="12">#REF!</definedName>
    <definedName name="R_MêsPref12" localSheetId="17">#REF!</definedName>
    <definedName name="R_MêsPref12" localSheetId="10">#REF!</definedName>
    <definedName name="R_MêsPref12" localSheetId="18">#REF!</definedName>
    <definedName name="R_MêsPref12">#REF!</definedName>
    <definedName name="R_MêsPref21" localSheetId="7">#REF!</definedName>
    <definedName name="R_MêsPref21" localSheetId="15">#REF!</definedName>
    <definedName name="R_MêsPref21" localSheetId="8">#REF!</definedName>
    <definedName name="R_MêsPref21" localSheetId="9">#REF!</definedName>
    <definedName name="R_MêsPref21" localSheetId="5">#REF!</definedName>
    <definedName name="R_MêsPref21" localSheetId="13">#REF!</definedName>
    <definedName name="R_MêsPref21" localSheetId="12">#REF!</definedName>
    <definedName name="R_MêsPref21" localSheetId="17">#REF!</definedName>
    <definedName name="R_MêsPref21" localSheetId="10">#REF!</definedName>
    <definedName name="R_MêsPref21" localSheetId="18">#REF!</definedName>
    <definedName name="R_MêsPref21">#REF!</definedName>
    <definedName name="R_MêsPref22" localSheetId="7">#REF!</definedName>
    <definedName name="R_MêsPref22" localSheetId="15">#REF!</definedName>
    <definedName name="R_MêsPref22" localSheetId="8">#REF!</definedName>
    <definedName name="R_MêsPref22" localSheetId="9">#REF!</definedName>
    <definedName name="R_MêsPref22" localSheetId="5">#REF!</definedName>
    <definedName name="R_MêsPref22" localSheetId="13">#REF!</definedName>
    <definedName name="R_MêsPref22" localSheetId="12">#REF!</definedName>
    <definedName name="R_MêsPref22" localSheetId="17">#REF!</definedName>
    <definedName name="R_MêsPref22" localSheetId="10">#REF!</definedName>
    <definedName name="R_MêsPref22" localSheetId="18">#REF!</definedName>
    <definedName name="R_MêsPref22">#REF!</definedName>
    <definedName name="R_MêsVicePref11" localSheetId="7">#REF!</definedName>
    <definedName name="R_MêsVicePref11" localSheetId="15">#REF!</definedName>
    <definedName name="R_MêsVicePref11" localSheetId="8">#REF!</definedName>
    <definedName name="R_MêsVicePref11" localSheetId="9">#REF!</definedName>
    <definedName name="R_MêsVicePref11" localSheetId="5">#REF!</definedName>
    <definedName name="R_MêsVicePref11" localSheetId="13">#REF!</definedName>
    <definedName name="R_MêsVicePref11" localSheetId="12">#REF!</definedName>
    <definedName name="R_MêsVicePref11" localSheetId="17">#REF!</definedName>
    <definedName name="R_MêsVicePref11" localSheetId="10">#REF!</definedName>
    <definedName name="R_MêsVicePref11" localSheetId="18">#REF!</definedName>
    <definedName name="R_MêsVicePref11">#REF!</definedName>
    <definedName name="R_MêsVicePref12" localSheetId="7">#REF!</definedName>
    <definedName name="R_MêsVicePref12" localSheetId="15">#REF!</definedName>
    <definedName name="R_MêsVicePref12" localSheetId="8">#REF!</definedName>
    <definedName name="R_MêsVicePref12" localSheetId="9">#REF!</definedName>
    <definedName name="R_MêsVicePref12" localSheetId="5">#REF!</definedName>
    <definedName name="R_MêsVicePref12" localSheetId="13">#REF!</definedName>
    <definedName name="R_MêsVicePref12" localSheetId="12">#REF!</definedName>
    <definedName name="R_MêsVicePref12" localSheetId="17">#REF!</definedName>
    <definedName name="R_MêsVicePref12" localSheetId="10">#REF!</definedName>
    <definedName name="R_MêsVicePref12" localSheetId="18">#REF!</definedName>
    <definedName name="R_MêsVicePref12">#REF!</definedName>
    <definedName name="R_MêsVicePref21" localSheetId="7">#REF!</definedName>
    <definedName name="R_MêsVicePref21" localSheetId="15">#REF!</definedName>
    <definedName name="R_MêsVicePref21" localSheetId="8">#REF!</definedName>
    <definedName name="R_MêsVicePref21" localSheetId="9">#REF!</definedName>
    <definedName name="R_MêsVicePref21" localSheetId="5">#REF!</definedName>
    <definedName name="R_MêsVicePref21" localSheetId="13">#REF!</definedName>
    <definedName name="R_MêsVicePref21" localSheetId="12">#REF!</definedName>
    <definedName name="R_MêsVicePref21" localSheetId="17">#REF!</definedName>
    <definedName name="R_MêsVicePref21" localSheetId="10">#REF!</definedName>
    <definedName name="R_MêsVicePref21" localSheetId="18">#REF!</definedName>
    <definedName name="R_MêsVicePref21">#REF!</definedName>
    <definedName name="R_MêsVicePref22" localSheetId="7">#REF!</definedName>
    <definedName name="R_MêsVicePref22" localSheetId="15">#REF!</definedName>
    <definedName name="R_MêsVicePref22" localSheetId="8">#REF!</definedName>
    <definedName name="R_MêsVicePref22" localSheetId="9">#REF!</definedName>
    <definedName name="R_MêsVicePref22" localSheetId="5">#REF!</definedName>
    <definedName name="R_MêsVicePref22" localSheetId="13">#REF!</definedName>
    <definedName name="R_MêsVicePref22" localSheetId="12">#REF!</definedName>
    <definedName name="R_MêsVicePref22" localSheetId="17">#REF!</definedName>
    <definedName name="R_MêsVicePref22" localSheetId="10">#REF!</definedName>
    <definedName name="R_MêsVicePref22" localSheetId="18">#REF!</definedName>
    <definedName name="R_MêsVicePref22">#REF!</definedName>
    <definedName name="R_MudançaGestor" localSheetId="7">#REF!</definedName>
    <definedName name="R_MudançaGestor" localSheetId="15">#REF!</definedName>
    <definedName name="R_MudançaGestor" localSheetId="8">#REF!</definedName>
    <definedName name="R_MudançaGestor" localSheetId="9">#REF!</definedName>
    <definedName name="R_MudançaGestor" localSheetId="5">#REF!</definedName>
    <definedName name="R_MudançaGestor" localSheetId="13">#REF!</definedName>
    <definedName name="R_MudançaGestor" localSheetId="12">#REF!</definedName>
    <definedName name="R_MudançaGestor" localSheetId="17">#REF!</definedName>
    <definedName name="R_MudançaGestor" localSheetId="10">#REF!</definedName>
    <definedName name="R_MudançaGestor" localSheetId="18">#REF!</definedName>
    <definedName name="R_MudançaGestor">#REF!</definedName>
    <definedName name="R_MudançaGestorNão">#REF!</definedName>
    <definedName name="R_MudançaGestorSim">#REF!</definedName>
    <definedName name="R_Prefeito" localSheetId="1">'[5]BD Geral'!#REF!</definedName>
    <definedName name="R_Prefeito" localSheetId="7">#REF!</definedName>
    <definedName name="R_Prefeito" localSheetId="15">#REF!</definedName>
    <definedName name="R_Prefeito" localSheetId="8">#REF!</definedName>
    <definedName name="R_Prefeito" localSheetId="9">#REF!</definedName>
    <definedName name="R_Prefeito" localSheetId="5">#REF!</definedName>
    <definedName name="R_Prefeito" localSheetId="13">#REF!</definedName>
    <definedName name="R_Prefeito" localSheetId="12">#REF!</definedName>
    <definedName name="R_Prefeito" localSheetId="17">#REF!</definedName>
    <definedName name="R_Prefeito" localSheetId="10">#REF!</definedName>
    <definedName name="R_Prefeito" localSheetId="18">#REF!</definedName>
    <definedName name="R_Prefeito">#REF!</definedName>
    <definedName name="R_Prefeito01" localSheetId="1">'[5]BD Geral'!#REF!</definedName>
    <definedName name="R_Prefeito01" localSheetId="7">#REF!</definedName>
    <definedName name="R_Prefeito01" localSheetId="15">#REF!</definedName>
    <definedName name="R_Prefeito01" localSheetId="8">#REF!</definedName>
    <definedName name="R_Prefeito01" localSheetId="9">#REF!</definedName>
    <definedName name="R_Prefeito01" localSheetId="5">#REF!</definedName>
    <definedName name="R_Prefeito01" localSheetId="13">#REF!</definedName>
    <definedName name="R_Prefeito01" localSheetId="12">#REF!</definedName>
    <definedName name="R_Prefeito01" localSheetId="17">#REF!</definedName>
    <definedName name="R_Prefeito01" localSheetId="10">#REF!</definedName>
    <definedName name="R_Prefeito01" localSheetId="18">#REF!</definedName>
    <definedName name="R_Prefeito01">#REF!</definedName>
    <definedName name="R_Prefeito1">#REF!</definedName>
    <definedName name="R_Prefeito2">#REF!</definedName>
    <definedName name="R_Prefeitura">'Sumário'!$G$8</definedName>
    <definedName name="R_Responsável">#REF!</definedName>
    <definedName name="R_Telefone">#REF!</definedName>
    <definedName name="R_TextBoxCPFPref1" localSheetId="1">'[5]BD Geral'!#REF!</definedName>
    <definedName name="R_TextBoxCPFPref1" localSheetId="7">#REF!</definedName>
    <definedName name="R_TextBoxCPFPref1" localSheetId="15">#REF!</definedName>
    <definedName name="R_TextBoxCPFPref1" localSheetId="8">#REF!</definedName>
    <definedName name="R_TextBoxCPFPref1" localSheetId="9">#REF!</definedName>
    <definedName name="R_TextBoxCPFPref1" localSheetId="5">#REF!</definedName>
    <definedName name="R_TextBoxCPFPref1" localSheetId="13">#REF!</definedName>
    <definedName name="R_TextBoxCPFPref1" localSheetId="12">#REF!</definedName>
    <definedName name="R_TextBoxCPFPref1" localSheetId="17">#REF!</definedName>
    <definedName name="R_TextBoxCPFPref1" localSheetId="10">#REF!</definedName>
    <definedName name="R_TextBoxCPFPref1" localSheetId="18">#REF!</definedName>
    <definedName name="R_TextBoxCPFPref1">#REF!</definedName>
    <definedName name="R_TextBoxEstCivilPref1" localSheetId="1">'[5]BD Geral'!#REF!</definedName>
    <definedName name="R_TextBoxEstCivilPref1" localSheetId="7">#REF!</definedName>
    <definedName name="R_TextBoxEstCivilPref1" localSheetId="15">#REF!</definedName>
    <definedName name="R_TextBoxEstCivilPref1" localSheetId="8">#REF!</definedName>
    <definedName name="R_TextBoxEstCivilPref1" localSheetId="9">#REF!</definedName>
    <definedName name="R_TextBoxEstCivilPref1" localSheetId="5">#REF!</definedName>
    <definedName name="R_TextBoxEstCivilPref1" localSheetId="13">#REF!</definedName>
    <definedName name="R_TextBoxEstCivilPref1" localSheetId="12">#REF!</definedName>
    <definedName name="R_TextBoxEstCivilPref1" localSheetId="17">#REF!</definedName>
    <definedName name="R_TextBoxEstCivilPref1" localSheetId="10">#REF!</definedName>
    <definedName name="R_TextBoxEstCivilPref1" localSheetId="18">#REF!</definedName>
    <definedName name="R_TextBoxEstCivilPref1">#REF!</definedName>
    <definedName name="R_VicePrefeito" localSheetId="1">'[5]BD Geral'!#REF!</definedName>
    <definedName name="R_VicePrefeito" localSheetId="7">#REF!</definedName>
    <definedName name="R_VicePrefeito" localSheetId="15">#REF!</definedName>
    <definedName name="R_VicePrefeito" localSheetId="8">#REF!</definedName>
    <definedName name="R_VicePrefeito" localSheetId="9">#REF!</definedName>
    <definedName name="R_VicePrefeito" localSheetId="5">#REF!</definedName>
    <definedName name="R_VicePrefeito" localSheetId="13">#REF!</definedName>
    <definedName name="R_VicePrefeito" localSheetId="12">#REF!</definedName>
    <definedName name="R_VicePrefeito" localSheetId="17">#REF!</definedName>
    <definedName name="R_VicePrefeito" localSheetId="10">#REF!</definedName>
    <definedName name="R_VicePrefeito" localSheetId="18">#REF!</definedName>
    <definedName name="R_VicePrefeito">#REF!</definedName>
    <definedName name="R_VicePrefeito1">#REF!</definedName>
    <definedName name="R_VicePrefeito2">#REF!</definedName>
    <definedName name="Rec_Arr_Homo" localSheetId="5">'Receita Arrecadada'!#REF!</definedName>
    <definedName name="Rec_Arr_Homo">#REF!</definedName>
    <definedName name="Rec_Prop_Orç_Homo">#REF!</definedName>
    <definedName name="RecCódFonte" localSheetId="7">'[3]receitas'!#REF!</definedName>
    <definedName name="RecCódFonte" localSheetId="15">'[3]receitas'!#REF!</definedName>
    <definedName name="RecCódFonte" localSheetId="8">'[3]receitas'!#REF!</definedName>
    <definedName name="RecCódFonte" localSheetId="9">'[3]receitas'!#REF!</definedName>
    <definedName name="RecCódFonte" localSheetId="5">'[3]receitas'!#REF!</definedName>
    <definedName name="RecCódFonte" localSheetId="13">'[3]receitas'!#REF!</definedName>
    <definedName name="RecCódFonte" localSheetId="12">'[3]receitas'!#REF!</definedName>
    <definedName name="RecCódFonte" localSheetId="17">'[3]receitas'!#REF!</definedName>
    <definedName name="RecCódFonte" localSheetId="10">'[3]receitas'!#REF!</definedName>
    <definedName name="RecCódFonte" localSheetId="18">'[3]receitas'!#REF!</definedName>
    <definedName name="RecCódFonte">'[3]receitas'!#REF!</definedName>
    <definedName name="ReceitaObsFinal" localSheetId="7">'[3]receitas'!#REF!</definedName>
    <definedName name="ReceitaObsFinal" localSheetId="15">'[3]receitas'!#REF!</definedName>
    <definedName name="ReceitaObsFinal" localSheetId="8">'[3]receitas'!#REF!</definedName>
    <definedName name="ReceitaObsFinal" localSheetId="9">'[3]receitas'!#REF!</definedName>
    <definedName name="ReceitaObsFinal" localSheetId="5">'[3]receitas'!#REF!</definedName>
    <definedName name="ReceitaObsFinal" localSheetId="13">'[3]receitas'!#REF!</definedName>
    <definedName name="ReceitaObsFinal" localSheetId="12">'[3]receitas'!#REF!</definedName>
    <definedName name="ReceitaObsFinal" localSheetId="17">'[3]receitas'!#REF!</definedName>
    <definedName name="ReceitaObsFinal" localSheetId="10">'[3]receitas'!#REF!</definedName>
    <definedName name="ReceitaObsFinal" localSheetId="18">'[3]receitas'!#REF!</definedName>
    <definedName name="ReceitaObsFinal">'[3]receitas'!#REF!</definedName>
    <definedName name="RecFonte" localSheetId="7">'[3]receitas'!#REF!</definedName>
    <definedName name="RecFonte" localSheetId="15">'[3]receitas'!#REF!</definedName>
    <definedName name="RecFonte" localSheetId="8">'[3]receitas'!#REF!</definedName>
    <definedName name="RecFonte" localSheetId="9">'[3]receitas'!#REF!</definedName>
    <definedName name="RecFonte" localSheetId="5">'[3]receitas'!#REF!</definedName>
    <definedName name="RecFonte" localSheetId="13">'[3]receitas'!#REF!</definedName>
    <definedName name="RecFonte" localSheetId="12">'[3]receitas'!#REF!</definedName>
    <definedName name="RecFonte" localSheetId="17">'[3]receitas'!#REF!</definedName>
    <definedName name="RecFonte" localSheetId="10">'[3]receitas'!#REF!</definedName>
    <definedName name="RecFonte" localSheetId="18">'[3]receitas'!#REF!</definedName>
    <definedName name="RecFonte">'[3]receitas'!#REF!</definedName>
    <definedName name="RecomRelatorioFim" localSheetId="7">'[3]Recomendações'!#REF!</definedName>
    <definedName name="RecomRelatorioFim" localSheetId="15">'[3]Recomendações'!#REF!</definedName>
    <definedName name="RecomRelatorioFim" localSheetId="8">'[3]Recomendações'!#REF!</definedName>
    <definedName name="RecomRelatorioFim" localSheetId="9">'[3]Recomendações'!#REF!</definedName>
    <definedName name="RecomRelatorioFim" localSheetId="5">'[3]Recomendações'!#REF!</definedName>
    <definedName name="RecomRelatorioFim" localSheetId="13">'[3]Recomendações'!#REF!</definedName>
    <definedName name="RecomRelatorioFim" localSheetId="12">'[3]Recomendações'!#REF!</definedName>
    <definedName name="RecomRelatorioFim" localSheetId="17">'[3]Recomendações'!#REF!</definedName>
    <definedName name="RecomRelatorioFim" localSheetId="10">'[3]Recomendações'!#REF!</definedName>
    <definedName name="RecomRelatorioFim" localSheetId="18">'[3]Recomendações'!#REF!</definedName>
    <definedName name="RecomRelatorioFim">'[3]Recomendações'!#REF!</definedName>
    <definedName name="RecomTeste">#REF!</definedName>
    <definedName name="RecomTeste2">#REF!</definedName>
    <definedName name="RecomTeste3">#REF!</definedName>
    <definedName name="ResFinanceiroR" localSheetId="7">'[3]DadosPA'!#REF!</definedName>
    <definedName name="ResFinanceiroR" localSheetId="15">'[3]DadosPA'!#REF!</definedName>
    <definedName name="ResFinanceiroR" localSheetId="8">'[3]DadosPA'!#REF!</definedName>
    <definedName name="ResFinanceiroR" localSheetId="9">'[3]DadosPA'!#REF!</definedName>
    <definedName name="ResFinanceiroR" localSheetId="5">'[3]DadosPA'!#REF!</definedName>
    <definedName name="ResFinanceiroR" localSheetId="13">'[3]DadosPA'!#REF!</definedName>
    <definedName name="ResFinanceiroR" localSheetId="12">'[3]DadosPA'!#REF!</definedName>
    <definedName name="ResFinanceiroR" localSheetId="17">'[3]DadosPA'!#REF!</definedName>
    <definedName name="ResFinanceiroR" localSheetId="10">'[3]DadosPA'!#REF!</definedName>
    <definedName name="ResFinanceiroR" localSheetId="18">'[3]DadosPA'!#REF!</definedName>
    <definedName name="ResFinanceiroR">'[3]DadosPA'!#REF!</definedName>
    <definedName name="Resp_Homo" localSheetId="7">'Responsáveis'!#REF!</definedName>
    <definedName name="Resp_Homo" localSheetId="15">'Responsáveis'!#REF!</definedName>
    <definedName name="Resp_Homo" localSheetId="8">'Responsáveis'!#REF!</definedName>
    <definedName name="Resp_Homo" localSheetId="9">'Responsáveis'!#REF!</definedName>
    <definedName name="Resp_Homo" localSheetId="13">'Responsáveis'!#REF!</definedName>
    <definedName name="Resp_Homo" localSheetId="12">'Responsáveis'!#REF!</definedName>
    <definedName name="Resp_Homo" localSheetId="17">'Responsáveis'!#REF!</definedName>
    <definedName name="Resp_Homo" localSheetId="10">'Responsáveis'!#REF!</definedName>
    <definedName name="Resp_Homo" localSheetId="18">'Responsáveis'!#REF!</definedName>
    <definedName name="Resp_Homo">'Responsáveis'!#REF!</definedName>
    <definedName name="responsáveis">#REF!</definedName>
    <definedName name="ResponsáveisLista" localSheetId="7">'[3]tabelas'!#REF!</definedName>
    <definedName name="ResponsáveisLista" localSheetId="15">'[3]tabelas'!#REF!</definedName>
    <definedName name="ResponsáveisLista" localSheetId="8">'[3]tabelas'!#REF!</definedName>
    <definedName name="ResponsáveisLista" localSheetId="9">'[3]tabelas'!#REF!</definedName>
    <definedName name="ResponsáveisLista" localSheetId="5">'[3]tabelas'!#REF!</definedName>
    <definedName name="ResponsáveisLista" localSheetId="13">'[3]tabelas'!#REF!</definedName>
    <definedName name="ResponsáveisLista" localSheetId="12">'[3]tabelas'!#REF!</definedName>
    <definedName name="ResponsáveisLista" localSheetId="17">'[3]tabelas'!#REF!</definedName>
    <definedName name="ResponsáveisLista" localSheetId="10">'[3]tabelas'!#REF!</definedName>
    <definedName name="ResponsáveisLista" localSheetId="18">'[3]tabelas'!#REF!</definedName>
    <definedName name="ResponsáveisLista">'[3]tabelas'!#REF!</definedName>
    <definedName name="RREO1QModelo" localSheetId="7">'[3]DadosPA'!#REF!</definedName>
    <definedName name="RREO1QModelo" localSheetId="15">'[3]DadosPA'!#REF!</definedName>
    <definedName name="RREO1QModelo" localSheetId="8">'[3]DadosPA'!#REF!</definedName>
    <definedName name="RREO1QModelo" localSheetId="9">'[3]DadosPA'!#REF!</definedName>
    <definedName name="RREO1QModelo" localSheetId="5">'[3]DadosPA'!#REF!</definedName>
    <definedName name="RREO1QModelo" localSheetId="13">'[3]DadosPA'!#REF!</definedName>
    <definedName name="RREO1QModelo" localSheetId="12">'[3]DadosPA'!#REF!</definedName>
    <definedName name="RREO1QModelo" localSheetId="17">'[3]DadosPA'!#REF!</definedName>
    <definedName name="RREO1QModelo" localSheetId="10">'[3]DadosPA'!#REF!</definedName>
    <definedName name="RREO1QModelo" localSheetId="18">'[3]DadosPA'!#REF!</definedName>
    <definedName name="RREO1QModelo">'[3]DadosPA'!#REF!</definedName>
    <definedName name="RREO2QModelo" localSheetId="7">'[3]DadosPA'!#REF!</definedName>
    <definedName name="RREO2QModelo" localSheetId="15">'[3]DadosPA'!#REF!</definedName>
    <definedName name="RREO2QModelo" localSheetId="8">'[3]DadosPA'!#REF!</definedName>
    <definedName name="RREO2QModelo" localSheetId="9">'[3]DadosPA'!#REF!</definedName>
    <definedName name="RREO2QModelo" localSheetId="5">'[3]DadosPA'!#REF!</definedName>
    <definedName name="RREO2QModelo" localSheetId="13">'[3]DadosPA'!#REF!</definedName>
    <definedName name="RREO2QModelo" localSheetId="12">'[3]DadosPA'!#REF!</definedName>
    <definedName name="RREO2QModelo" localSheetId="17">'[3]DadosPA'!#REF!</definedName>
    <definedName name="RREO2QModelo" localSheetId="10">'[3]DadosPA'!#REF!</definedName>
    <definedName name="RREO2QModelo" localSheetId="18">'[3]DadosPA'!#REF!</definedName>
    <definedName name="RREO2QModelo">'[3]DadosPA'!#REF!</definedName>
    <definedName name="RREO3QModelo" localSheetId="7">'[3]DadosPA'!#REF!</definedName>
    <definedName name="RREO3QModelo" localSheetId="15">'[3]DadosPA'!#REF!</definedName>
    <definedName name="RREO3QModelo" localSheetId="8">'[3]DadosPA'!#REF!</definedName>
    <definedName name="RREO3QModelo" localSheetId="9">'[3]DadosPA'!#REF!</definedName>
    <definedName name="RREO3QModelo" localSheetId="5">'[3]DadosPA'!#REF!</definedName>
    <definedName name="RREO3QModelo" localSheetId="13">'[3]DadosPA'!#REF!</definedName>
    <definedName name="RREO3QModelo" localSheetId="12">'[3]DadosPA'!#REF!</definedName>
    <definedName name="RREO3QModelo" localSheetId="17">'[3]DadosPA'!#REF!</definedName>
    <definedName name="RREO3QModelo" localSheetId="10">'[3]DadosPA'!#REF!</definedName>
    <definedName name="RREO3QModelo" localSheetId="18">'[3]DadosPA'!#REF!</definedName>
    <definedName name="RREO3QModelo">'[3]DadosPA'!#REF!</definedName>
    <definedName name="RREO4QModelo" localSheetId="7">'[3]DadosPA'!#REF!</definedName>
    <definedName name="RREO4QModelo" localSheetId="15">'[3]DadosPA'!#REF!</definedName>
    <definedName name="RREO4QModelo" localSheetId="8">'[3]DadosPA'!#REF!</definedName>
    <definedName name="RREO4QModelo" localSheetId="9">'[3]DadosPA'!#REF!</definedName>
    <definedName name="RREO4QModelo" localSheetId="5">'[3]DadosPA'!#REF!</definedName>
    <definedName name="RREO4QModelo" localSheetId="13">'[3]DadosPA'!#REF!</definedName>
    <definedName name="RREO4QModelo" localSheetId="12">'[3]DadosPA'!#REF!</definedName>
    <definedName name="RREO4QModelo" localSheetId="17">'[3]DadosPA'!#REF!</definedName>
    <definedName name="RREO4QModelo" localSheetId="10">'[3]DadosPA'!#REF!</definedName>
    <definedName name="RREO4QModelo" localSheetId="18">'[3]DadosPA'!#REF!</definedName>
    <definedName name="RREO4QModelo">'[3]DadosPA'!#REF!</definedName>
    <definedName name="RREO5QModelo" localSheetId="7">'[3]DadosPA'!#REF!</definedName>
    <definedName name="RREO5QModelo" localSheetId="15">'[3]DadosPA'!#REF!</definedName>
    <definedName name="RREO5QModelo" localSheetId="8">'[3]DadosPA'!#REF!</definedName>
    <definedName name="RREO5QModelo" localSheetId="9">'[3]DadosPA'!#REF!</definedName>
    <definedName name="RREO5QModelo" localSheetId="5">'[3]DadosPA'!#REF!</definedName>
    <definedName name="RREO5QModelo" localSheetId="13">'[3]DadosPA'!#REF!</definedName>
    <definedName name="RREO5QModelo" localSheetId="12">'[3]DadosPA'!#REF!</definedName>
    <definedName name="RREO5QModelo" localSheetId="17">'[3]DadosPA'!#REF!</definedName>
    <definedName name="RREO5QModelo" localSheetId="10">'[3]DadosPA'!#REF!</definedName>
    <definedName name="RREO5QModelo" localSheetId="18">'[3]DadosPA'!#REF!</definedName>
    <definedName name="RREO5QModelo">'[3]DadosPA'!#REF!</definedName>
    <definedName name="RREO6QModelo" localSheetId="7">'[3]DadosPA'!#REF!</definedName>
    <definedName name="RREO6QModelo" localSheetId="15">'[3]DadosPA'!#REF!</definedName>
    <definedName name="RREO6QModelo" localSheetId="8">'[3]DadosPA'!#REF!</definedName>
    <definedName name="RREO6QModelo" localSheetId="9">'[3]DadosPA'!#REF!</definedName>
    <definedName name="RREO6QModelo" localSheetId="5">'[3]DadosPA'!#REF!</definedName>
    <definedName name="RREO6QModelo" localSheetId="13">'[3]DadosPA'!#REF!</definedName>
    <definedName name="RREO6QModelo" localSheetId="12">'[3]DadosPA'!#REF!</definedName>
    <definedName name="RREO6QModelo" localSheetId="17">'[3]DadosPA'!#REF!</definedName>
    <definedName name="RREO6QModelo" localSheetId="10">'[3]DadosPA'!#REF!</definedName>
    <definedName name="RREO6QModelo" localSheetId="18">'[3]DadosPA'!#REF!</definedName>
    <definedName name="RREO6QModelo">'[3]DadosPA'!#REF!</definedName>
    <definedName name="rrrrrrrrrrrrr" localSheetId="7">'[3]BD Equipes'!#REF!</definedName>
    <definedName name="rrrrrrrrrrrrr" localSheetId="15">'[3]BD Equipes'!#REF!</definedName>
    <definedName name="rrrrrrrrrrrrr" localSheetId="8">'[3]BD Equipes'!#REF!</definedName>
    <definedName name="rrrrrrrrrrrrr" localSheetId="9">'[3]BD Equipes'!#REF!</definedName>
    <definedName name="rrrrrrrrrrrrr" localSheetId="5">'[3]BD Equipes'!#REF!</definedName>
    <definedName name="rrrrrrrrrrrrr" localSheetId="13">'[3]BD Equipes'!#REF!</definedName>
    <definedName name="rrrrrrrrrrrrr" localSheetId="12">'[3]BD Equipes'!#REF!</definedName>
    <definedName name="rrrrrrrrrrrrr" localSheetId="17">'[3]BD Equipes'!#REF!</definedName>
    <definedName name="rrrrrrrrrrrrr" localSheetId="10">'[3]BD Equipes'!#REF!</definedName>
    <definedName name="rrrrrrrrrrrrr" localSheetId="18">'[3]BD Equipes'!#REF!</definedName>
    <definedName name="rrrrrrrrrrrrr">'[3]BD Equipes'!#REF!</definedName>
    <definedName name="ScrollOrd" localSheetId="7">'[3]tabelas'!#REF!</definedName>
    <definedName name="ScrollOrd" localSheetId="15">'[3]tabelas'!#REF!</definedName>
    <definedName name="ScrollOrd" localSheetId="8">'[3]tabelas'!#REF!</definedName>
    <definedName name="ScrollOrd" localSheetId="9">'[3]tabelas'!#REF!</definedName>
    <definedName name="ScrollOrd" localSheetId="5">'[3]tabelas'!#REF!</definedName>
    <definedName name="ScrollOrd" localSheetId="13">'[3]tabelas'!#REF!</definedName>
    <definedName name="ScrollOrd" localSheetId="12">'[3]tabelas'!#REF!</definedName>
    <definedName name="ScrollOrd" localSheetId="17">'[3]tabelas'!#REF!</definedName>
    <definedName name="ScrollOrd" localSheetId="10">'[3]tabelas'!#REF!</definedName>
    <definedName name="ScrollOrd" localSheetId="18">'[3]tabelas'!#REF!</definedName>
    <definedName name="ScrollOrd">'[3]tabelas'!#REF!</definedName>
    <definedName name="SFBancário" localSheetId="7">'[3]DadosPA'!#REF!</definedName>
    <definedName name="SFBancário" localSheetId="15">'[3]DadosPA'!#REF!</definedName>
    <definedName name="SFBancário" localSheetId="8">'[3]DadosPA'!#REF!</definedName>
    <definedName name="SFBancário" localSheetId="9">'[3]DadosPA'!#REF!</definedName>
    <definedName name="SFBancário" localSheetId="5">'[3]DadosPA'!#REF!</definedName>
    <definedName name="SFBancário" localSheetId="13">'[3]DadosPA'!#REF!</definedName>
    <definedName name="SFBancário" localSheetId="12">'[3]DadosPA'!#REF!</definedName>
    <definedName name="SFBancário" localSheetId="17">'[3]DadosPA'!#REF!</definedName>
    <definedName name="SFBancário" localSheetId="10">'[3]DadosPA'!#REF!</definedName>
    <definedName name="SFBancário" localSheetId="18">'[3]DadosPA'!#REF!</definedName>
    <definedName name="SFBancário">'[3]DadosPA'!#REF!</definedName>
    <definedName name="SIBancário" localSheetId="7">'[3]DadosPA'!#REF!</definedName>
    <definedName name="SIBancário" localSheetId="15">'[3]DadosPA'!#REF!</definedName>
    <definedName name="SIBancário" localSheetId="8">'[3]DadosPA'!#REF!</definedName>
    <definedName name="SIBancário" localSheetId="9">'[3]DadosPA'!#REF!</definedName>
    <definedName name="SIBancário" localSheetId="5">'[3]DadosPA'!#REF!</definedName>
    <definedName name="SIBancário" localSheetId="13">'[3]DadosPA'!#REF!</definedName>
    <definedName name="SIBancário" localSheetId="12">'[3]DadosPA'!#REF!</definedName>
    <definedName name="SIBancário" localSheetId="17">'[3]DadosPA'!#REF!</definedName>
    <definedName name="SIBancário" localSheetId="10">'[3]DadosPA'!#REF!</definedName>
    <definedName name="SIBancário" localSheetId="18">'[3]DadosPA'!#REF!</definedName>
    <definedName name="SIBancário">'[3]DadosPA'!#REF!</definedName>
    <definedName name="StatusGeral" localSheetId="7">'Sumário'!#REF!</definedName>
    <definedName name="StatusGeral" localSheetId="15">'Sumário'!#REF!</definedName>
    <definedName name="StatusGeral" localSheetId="8">'Sumário'!#REF!</definedName>
    <definedName name="StatusGeral" localSheetId="9">'Sumário'!#REF!</definedName>
    <definedName name="StatusGeral" localSheetId="13">'Sumário'!#REF!</definedName>
    <definedName name="StatusGeral" localSheetId="12">'Sumário'!#REF!</definedName>
    <definedName name="StatusGeral" localSheetId="17">'Sumário'!#REF!</definedName>
    <definedName name="StatusGeral" localSheetId="10">'Sumário'!#REF!</definedName>
    <definedName name="StatusGeral" localSheetId="18">'Sumário'!#REF!</definedName>
    <definedName name="StatusGeral">'Sumário'!#REF!</definedName>
    <definedName name="StatusGeral2" localSheetId="7">'Sumário'!#REF!</definedName>
    <definedName name="StatusGeral2" localSheetId="15">'Sumário'!#REF!</definedName>
    <definedName name="StatusGeral2" localSheetId="8">'Sumário'!#REF!</definedName>
    <definedName name="StatusGeral2" localSheetId="9">'Sumário'!#REF!</definedName>
    <definedName name="StatusGeral2" localSheetId="13">'Sumário'!#REF!</definedName>
    <definedName name="StatusGeral2" localSheetId="12">'Sumário'!#REF!</definedName>
    <definedName name="StatusGeral2" localSheetId="17">'Sumário'!#REF!</definedName>
    <definedName name="StatusGeral2" localSheetId="10">'Sumário'!#REF!</definedName>
    <definedName name="StatusGeral2" localSheetId="18">'Sumário'!#REF!</definedName>
    <definedName name="StatusGeral2">'Sumário'!#REF!</definedName>
    <definedName name="Sumario" localSheetId="7">'Sumário'!#REF!</definedName>
    <definedName name="Sumario" localSheetId="15">'Sumário'!#REF!</definedName>
    <definedName name="Sumario" localSheetId="8">'Sumário'!#REF!</definedName>
    <definedName name="Sumario" localSheetId="9">'Sumário'!#REF!</definedName>
    <definedName name="Sumario" localSheetId="5">'Sumário'!#REF!</definedName>
    <definedName name="Sumario" localSheetId="13">'Sumário'!#REF!</definedName>
    <definedName name="Sumario" localSheetId="12">'Sumário'!#REF!</definedName>
    <definedName name="Sumario" localSheetId="17">'Sumário'!#REF!</definedName>
    <definedName name="Sumario" localSheetId="10">'Sumário'!#REF!</definedName>
    <definedName name="Sumario" localSheetId="18">'Sumário'!#REF!</definedName>
    <definedName name="Sumario">'Sumário'!#REF!</definedName>
    <definedName name="Sumário" localSheetId="7">'Sumário'!#REF!</definedName>
    <definedName name="Sumário" localSheetId="15">'Sumário'!#REF!</definedName>
    <definedName name="Sumário" localSheetId="8">'Sumário'!#REF!</definedName>
    <definedName name="Sumário" localSheetId="9">'Sumário'!#REF!</definedName>
    <definedName name="Sumário" localSheetId="13">'Sumário'!#REF!</definedName>
    <definedName name="Sumário" localSheetId="12">'Sumário'!#REF!</definedName>
    <definedName name="Sumário" localSheetId="17">'Sumário'!#REF!</definedName>
    <definedName name="Sumário" localSheetId="10">'Sumário'!#REF!</definedName>
    <definedName name="Sumário" localSheetId="18">'Sumário'!#REF!</definedName>
    <definedName name="Sumário">'Sumário'!#REF!</definedName>
    <definedName name="SumárioII" localSheetId="7">'Sumário'!#REF!</definedName>
    <definedName name="SumárioII" localSheetId="15">'Sumário'!#REF!</definedName>
    <definedName name="SumárioII" localSheetId="8">'Sumário'!#REF!</definedName>
    <definedName name="SumárioII" localSheetId="9">'Sumário'!#REF!</definedName>
    <definedName name="SumárioII" localSheetId="13">'Sumário'!#REF!</definedName>
    <definedName name="SumárioII" localSheetId="12">'Sumário'!#REF!</definedName>
    <definedName name="SumárioII" localSheetId="17">'Sumário'!#REF!</definedName>
    <definedName name="SumárioII" localSheetId="10">'Sumário'!#REF!</definedName>
    <definedName name="SumárioII" localSheetId="18">'Sumário'!#REF!</definedName>
    <definedName name="SumárioII">'Sumário'!#REF!</definedName>
    <definedName name="SumárioPlanilhas" localSheetId="7">'Sumário'!#REF!</definedName>
    <definedName name="SumárioPlanilhas" localSheetId="15">'Sumário'!#REF!</definedName>
    <definedName name="SumárioPlanilhas" localSheetId="8">'Sumário'!#REF!</definedName>
    <definedName name="SumárioPlanilhas" localSheetId="9">'Sumário'!#REF!</definedName>
    <definedName name="SumárioPlanilhas" localSheetId="13">'Sumário'!#REF!</definedName>
    <definedName name="SumárioPlanilhas" localSheetId="12">'Sumário'!#REF!</definedName>
    <definedName name="SumárioPlanilhas" localSheetId="17">'Sumário'!#REF!</definedName>
    <definedName name="SumárioPlanilhas" localSheetId="10">'Sumário'!#REF!</definedName>
    <definedName name="SumárioPlanilhas" localSheetId="18">'Sumário'!#REF!</definedName>
    <definedName name="SumárioPlanilhas">'Sumário'!#REF!</definedName>
    <definedName name="T_2.5.2" localSheetId="7">'[3]tabelas'!#REF!</definedName>
    <definedName name="T_2.5.2" localSheetId="15">'[3]tabelas'!#REF!</definedName>
    <definedName name="T_2.5.2" localSheetId="8">'[3]tabelas'!#REF!</definedName>
    <definedName name="T_2.5.2" localSheetId="9">'[3]tabelas'!#REF!</definedName>
    <definedName name="T_2.5.2" localSheetId="5">'[3]tabelas'!#REF!</definedName>
    <definedName name="T_2.5.2" localSheetId="13">'[3]tabelas'!#REF!</definedName>
    <definedName name="T_2.5.2" localSheetId="12">'[3]tabelas'!#REF!</definedName>
    <definedName name="T_2.5.2" localSheetId="17">'[3]tabelas'!#REF!</definedName>
    <definedName name="T_2.5.2" localSheetId="10">'[3]tabelas'!#REF!</definedName>
    <definedName name="T_2.5.2" localSheetId="18">'[3]tabelas'!#REF!</definedName>
    <definedName name="T_2.5.2">'[3]tabelas'!#REF!</definedName>
    <definedName name="T_2.6.2" localSheetId="7">'[3]tabelas'!#REF!</definedName>
    <definedName name="T_2.6.2" localSheetId="15">'[3]tabelas'!#REF!</definedName>
    <definedName name="T_2.6.2" localSheetId="8">'[3]tabelas'!#REF!</definedName>
    <definedName name="T_2.6.2" localSheetId="9">'[3]tabelas'!#REF!</definedName>
    <definedName name="T_2.6.2" localSheetId="5">'[3]tabelas'!#REF!</definedName>
    <definedName name="T_2.6.2" localSheetId="13">'[3]tabelas'!#REF!</definedName>
    <definedName name="T_2.6.2" localSheetId="12">'[3]tabelas'!#REF!</definedName>
    <definedName name="T_2.6.2" localSheetId="17">'[3]tabelas'!#REF!</definedName>
    <definedName name="T_2.6.2" localSheetId="10">'[3]tabelas'!#REF!</definedName>
    <definedName name="T_2.6.2" localSheetId="18">'[3]tabelas'!#REF!</definedName>
    <definedName name="T_2.6.2">'[3]tabelas'!#REF!</definedName>
    <definedName name="T_3.5" localSheetId="7">'[3]tabelas'!#REF!</definedName>
    <definedName name="T_3.5" localSheetId="15">'[3]tabelas'!#REF!</definedName>
    <definedName name="T_3.5" localSheetId="8">'[3]tabelas'!#REF!</definedName>
    <definedName name="T_3.5" localSheetId="9">'[3]tabelas'!#REF!</definedName>
    <definedName name="T_3.5" localSheetId="5">'[3]tabelas'!#REF!</definedName>
    <definedName name="T_3.5" localSheetId="13">'[3]tabelas'!#REF!</definedName>
    <definedName name="T_3.5" localSheetId="12">'[3]tabelas'!#REF!</definedName>
    <definedName name="T_3.5" localSheetId="17">'[3]tabelas'!#REF!</definedName>
    <definedName name="T_3.5" localSheetId="10">'[3]tabelas'!#REF!</definedName>
    <definedName name="T_3.5" localSheetId="18">'[3]tabelas'!#REF!</definedName>
    <definedName name="T_3.5">'[3]tabelas'!#REF!</definedName>
    <definedName name="T_3.6" localSheetId="7">'[3]tabelas'!#REF!</definedName>
    <definedName name="T_3.6" localSheetId="15">'[3]tabelas'!#REF!</definedName>
    <definedName name="T_3.6" localSheetId="8">'[3]tabelas'!#REF!</definedName>
    <definedName name="T_3.6" localSheetId="9">'[3]tabelas'!#REF!</definedName>
    <definedName name="T_3.6" localSheetId="5">'[3]tabelas'!#REF!</definedName>
    <definedName name="T_3.6" localSheetId="13">'[3]tabelas'!#REF!</definedName>
    <definedName name="T_3.6" localSheetId="12">'[3]tabelas'!#REF!</definedName>
    <definedName name="T_3.6" localSheetId="17">'[3]tabelas'!#REF!</definedName>
    <definedName name="T_3.6" localSheetId="10">'[3]tabelas'!#REF!</definedName>
    <definedName name="T_3.6" localSheetId="18">'[3]tabelas'!#REF!</definedName>
    <definedName name="T_3.6">'[3]tabelas'!#REF!</definedName>
    <definedName name="Tabela_02" localSheetId="7">'[3]tabelas'!#REF!</definedName>
    <definedName name="Tabela_02" localSheetId="15">'[3]tabelas'!#REF!</definedName>
    <definedName name="Tabela_02" localSheetId="8">'[3]tabelas'!#REF!</definedName>
    <definedName name="Tabela_02" localSheetId="9">'[3]tabelas'!#REF!</definedName>
    <definedName name="Tabela_02" localSheetId="5">'[3]tabelas'!#REF!</definedName>
    <definedName name="Tabela_02" localSheetId="13">'[3]tabelas'!#REF!</definedName>
    <definedName name="Tabela_02" localSheetId="12">'[3]tabelas'!#REF!</definedName>
    <definedName name="Tabela_02" localSheetId="17">'[3]tabelas'!#REF!</definedName>
    <definedName name="Tabela_02" localSheetId="10">'[3]tabelas'!#REF!</definedName>
    <definedName name="Tabela_02" localSheetId="18">'[3]tabelas'!#REF!</definedName>
    <definedName name="Tabela_02">'[3]tabelas'!#REF!</definedName>
    <definedName name="TesteCPF" localSheetId="4">'Ordenadores de Despesas'!#REF!</definedName>
    <definedName name="TesteCPF">#REF!</definedName>
    <definedName name="TesteCPFOrdenadores">'Ordenadores de Despesas'!$J$9</definedName>
    <definedName name="TesteTeste" localSheetId="7">'[3]Relatório'!#REF!</definedName>
    <definedName name="TesteTeste" localSheetId="15">'[3]Relatório'!#REF!</definedName>
    <definedName name="TesteTeste" localSheetId="8">'[3]Relatório'!#REF!</definedName>
    <definedName name="TesteTeste" localSheetId="9">'[3]Relatório'!#REF!</definedName>
    <definedName name="TesteTeste" localSheetId="5">'[3]Relatório'!#REF!</definedName>
    <definedName name="TesteTeste" localSheetId="13">'[3]Relatório'!#REF!</definedName>
    <definedName name="TesteTeste" localSheetId="12">'[3]Relatório'!#REF!</definedName>
    <definedName name="TesteTeste" localSheetId="17">'[3]Relatório'!#REF!</definedName>
    <definedName name="TesteTeste" localSheetId="10">'[3]Relatório'!#REF!</definedName>
    <definedName name="TesteTeste" localSheetId="18">'[3]Relatório'!#REF!</definedName>
    <definedName name="TesteTeste">'[3]Relatório'!#REF!</definedName>
    <definedName name="TextBoxDataInícioPref1" localSheetId="1">'[5]BD Geral'!#REF!</definedName>
    <definedName name="TextBoxDataInícioPref1" localSheetId="7">#REF!</definedName>
    <definedName name="TextBoxDataInícioPref1" localSheetId="15">#REF!</definedName>
    <definedName name="TextBoxDataInícioPref1" localSheetId="8">#REF!</definedName>
    <definedName name="TextBoxDataInícioPref1" localSheetId="9">#REF!</definedName>
    <definedName name="TextBoxDataInícioPref1" localSheetId="5">#REF!</definedName>
    <definedName name="TextBoxDataInícioPref1" localSheetId="13">#REF!</definedName>
    <definedName name="TextBoxDataInícioPref1" localSheetId="12">#REF!</definedName>
    <definedName name="TextBoxDataInícioPref1" localSheetId="17">#REF!</definedName>
    <definedName name="TextBoxDataInícioPref1" localSheetId="10">#REF!</definedName>
    <definedName name="TextBoxDataInícioPref1" localSheetId="18">#REF!</definedName>
    <definedName name="TextBoxDataInícioPref1">#REF!</definedName>
    <definedName name="_xlnm.Print_Titles" localSheetId="1">'BDValores'!$6:$7</definedName>
    <definedName name="_xlnm.Print_Titles" localSheetId="7">'DCL'!$12:$12</definedName>
    <definedName name="_xlnm.Print_Titles" localSheetId="6">'DTP'!$12:$12</definedName>
    <definedName name="_xlnm.Print_Titles" localSheetId="8">'Limite Educação'!$12:$12</definedName>
    <definedName name="_xlnm.Print_Titles" localSheetId="4">'Ordenadores de Despesas'!$9:$12</definedName>
    <definedName name="_xlnm.Print_Titles" localSheetId="9">'Pagamento Magistério'!$12:$12</definedName>
    <definedName name="_xlnm.Print_Titles" localSheetId="5">'Receita Arrecadada'!$2:$12</definedName>
    <definedName name="_xlnm.Print_Titles" localSheetId="10">'Saldo FUNDEB'!$12:$12</definedName>
    <definedName name="TxtVigênciaContador11" localSheetId="7">'[3]DadosPA'!#REF!</definedName>
    <definedName name="TxtVigênciaContador11" localSheetId="15">'[3]DadosPA'!#REF!</definedName>
    <definedName name="TxtVigênciaContador11" localSheetId="8">'[3]DadosPA'!#REF!</definedName>
    <definedName name="TxtVigênciaContador11" localSheetId="9">'[3]DadosPA'!#REF!</definedName>
    <definedName name="TxtVigênciaContador11" localSheetId="5">'[3]DadosPA'!#REF!</definedName>
    <definedName name="TxtVigênciaContador11" localSheetId="13">'[3]DadosPA'!#REF!</definedName>
    <definedName name="TxtVigênciaContador11" localSheetId="12">'[3]DadosPA'!#REF!</definedName>
    <definedName name="TxtVigênciaContador11" localSheetId="17">'[3]DadosPA'!#REF!</definedName>
    <definedName name="TxtVigênciaContador11" localSheetId="10">'[3]DadosPA'!#REF!</definedName>
    <definedName name="TxtVigênciaContador11" localSheetId="18">'[3]DadosPA'!#REF!</definedName>
    <definedName name="TxtVigênciaContador11">'[3]DadosPA'!#REF!</definedName>
    <definedName name="TxtVigênciaContador12" localSheetId="7">'[3]DadosPA'!#REF!</definedName>
    <definedName name="TxtVigênciaContador12" localSheetId="15">'[3]DadosPA'!#REF!</definedName>
    <definedName name="TxtVigênciaContador12" localSheetId="8">'[3]DadosPA'!#REF!</definedName>
    <definedName name="TxtVigênciaContador12" localSheetId="9">'[3]DadosPA'!#REF!</definedName>
    <definedName name="TxtVigênciaContador12" localSheetId="5">'[3]DadosPA'!#REF!</definedName>
    <definedName name="TxtVigênciaContador12" localSheetId="13">'[3]DadosPA'!#REF!</definedName>
    <definedName name="TxtVigênciaContador12" localSheetId="12">'[3]DadosPA'!#REF!</definedName>
    <definedName name="TxtVigênciaContador12" localSheetId="17">'[3]DadosPA'!#REF!</definedName>
    <definedName name="TxtVigênciaContador12" localSheetId="10">'[3]DadosPA'!#REF!</definedName>
    <definedName name="TxtVigênciaContador12" localSheetId="18">'[3]DadosPA'!#REF!</definedName>
    <definedName name="TxtVigênciaContador12">'[3]DadosPA'!#REF!</definedName>
    <definedName name="TxtVigênciaContador21" localSheetId="7">'[3]DadosPA'!#REF!</definedName>
    <definedName name="TxtVigênciaContador21" localSheetId="15">'[3]DadosPA'!#REF!</definedName>
    <definedName name="TxtVigênciaContador21" localSheetId="8">'[3]DadosPA'!#REF!</definedName>
    <definedName name="TxtVigênciaContador21" localSheetId="9">'[3]DadosPA'!#REF!</definedName>
    <definedName name="TxtVigênciaContador21" localSheetId="5">'[3]DadosPA'!#REF!</definedName>
    <definedName name="TxtVigênciaContador21" localSheetId="13">'[3]DadosPA'!#REF!</definedName>
    <definedName name="TxtVigênciaContador21" localSheetId="12">'[3]DadosPA'!#REF!</definedName>
    <definedName name="TxtVigênciaContador21" localSheetId="17">'[3]DadosPA'!#REF!</definedName>
    <definedName name="TxtVigênciaContador21" localSheetId="10">'[3]DadosPA'!#REF!</definedName>
    <definedName name="TxtVigênciaContador21" localSheetId="18">'[3]DadosPA'!#REF!</definedName>
    <definedName name="TxtVigênciaContador21">'[3]DadosPA'!#REF!</definedName>
    <definedName name="TxtVigênciaContador22" localSheetId="7">'[3]DadosPA'!#REF!</definedName>
    <definedName name="TxtVigênciaContador22" localSheetId="15">'[3]DadosPA'!#REF!</definedName>
    <definedName name="TxtVigênciaContador22" localSheetId="8">'[3]DadosPA'!#REF!</definedName>
    <definedName name="TxtVigênciaContador22" localSheetId="9">'[3]DadosPA'!#REF!</definedName>
    <definedName name="TxtVigênciaContador22" localSheetId="5">'[3]DadosPA'!#REF!</definedName>
    <definedName name="TxtVigênciaContador22" localSheetId="13">'[3]DadosPA'!#REF!</definedName>
    <definedName name="TxtVigênciaContador22" localSheetId="12">'[3]DadosPA'!#REF!</definedName>
    <definedName name="TxtVigênciaContador22" localSheetId="17">'[3]DadosPA'!#REF!</definedName>
    <definedName name="TxtVigênciaContador22" localSheetId="10">'[3]DadosPA'!#REF!</definedName>
    <definedName name="TxtVigênciaContador22" localSheetId="18">'[3]DadosPA'!#REF!</definedName>
    <definedName name="TxtVigênciaContador22">'[3]DadosPA'!#REF!</definedName>
    <definedName name="TxtVigênciaContador31" localSheetId="7">'[3]DadosPA'!#REF!</definedName>
    <definedName name="TxtVigênciaContador31" localSheetId="15">'[3]DadosPA'!#REF!</definedName>
    <definedName name="TxtVigênciaContador31" localSheetId="8">'[3]DadosPA'!#REF!</definedName>
    <definedName name="TxtVigênciaContador31" localSheetId="9">'[3]DadosPA'!#REF!</definedName>
    <definedName name="TxtVigênciaContador31" localSheetId="5">'[3]DadosPA'!#REF!</definedName>
    <definedName name="TxtVigênciaContador31" localSheetId="13">'[3]DadosPA'!#REF!</definedName>
    <definedName name="TxtVigênciaContador31" localSheetId="12">'[3]DadosPA'!#REF!</definedName>
    <definedName name="TxtVigênciaContador31" localSheetId="17">'[3]DadosPA'!#REF!</definedName>
    <definedName name="TxtVigênciaContador31" localSheetId="10">'[3]DadosPA'!#REF!</definedName>
    <definedName name="TxtVigênciaContador31" localSheetId="18">'[3]DadosPA'!#REF!</definedName>
    <definedName name="TxtVigênciaContador31">'[3]DadosPA'!#REF!</definedName>
    <definedName name="TxtVigênciaContador32" localSheetId="7">'[3]DadosPA'!#REF!</definedName>
    <definedName name="TxtVigênciaContador32" localSheetId="15">'[3]DadosPA'!#REF!</definedName>
    <definedName name="TxtVigênciaContador32" localSheetId="8">'[3]DadosPA'!#REF!</definedName>
    <definedName name="TxtVigênciaContador32" localSheetId="9">'[3]DadosPA'!#REF!</definedName>
    <definedName name="TxtVigênciaContador32" localSheetId="5">'[3]DadosPA'!#REF!</definedName>
    <definedName name="TxtVigênciaContador32" localSheetId="13">'[3]DadosPA'!#REF!</definedName>
    <definedName name="TxtVigênciaContador32" localSheetId="12">'[3]DadosPA'!#REF!</definedName>
    <definedName name="TxtVigênciaContador32" localSheetId="17">'[3]DadosPA'!#REF!</definedName>
    <definedName name="TxtVigênciaContador32" localSheetId="10">'[3]DadosPA'!#REF!</definedName>
    <definedName name="TxtVigênciaContador32" localSheetId="18">'[3]DadosPA'!#REF!</definedName>
    <definedName name="TxtVigênciaContador32">'[3]DadosPA'!#REF!</definedName>
    <definedName name="Valor_Outros" localSheetId="7">'BDValores'!#REF!</definedName>
    <definedName name="Valor_Outros" localSheetId="15">'BDValores'!#REF!</definedName>
    <definedName name="Valor_Outros" localSheetId="8">'BDValores'!#REF!</definedName>
    <definedName name="Valor_Outros" localSheetId="9">'BDValores'!#REF!</definedName>
    <definedName name="Valor_Outros" localSheetId="5">'BDValores'!#REF!</definedName>
    <definedName name="Valor_Outros" localSheetId="13">'BDValores'!#REF!</definedName>
    <definedName name="Valor_Outros" localSheetId="12">'BDValores'!#REF!</definedName>
    <definedName name="Valor_Outros" localSheetId="17">'BDValores'!#REF!</definedName>
    <definedName name="Valor_Outros" localSheetId="10">'BDValores'!#REF!</definedName>
    <definedName name="Valor_Outros" localSheetId="18">'BDValores'!#REF!</definedName>
    <definedName name="Valor_Outros">'BDValores'!#REF!</definedName>
    <definedName name="Valor_PC" localSheetId="7">'BDValores'!#REF!</definedName>
    <definedName name="Valor_PC" localSheetId="15">'BDValores'!#REF!</definedName>
    <definedName name="Valor_PC" localSheetId="8">'BDValores'!#REF!</definedName>
    <definedName name="Valor_PC" localSheetId="9">'BDValores'!#REF!</definedName>
    <definedName name="Valor_PC" localSheetId="5">'BDValores'!#REF!</definedName>
    <definedName name="Valor_PC" localSheetId="13">'BDValores'!#REF!</definedName>
    <definedName name="Valor_PC" localSheetId="12">'BDValores'!#REF!</definedName>
    <definedName name="Valor_PC" localSheetId="17">'BDValores'!#REF!</definedName>
    <definedName name="Valor_PC" localSheetId="10">'BDValores'!#REF!</definedName>
    <definedName name="Valor_PC" localSheetId="18">'BDValores'!#REF!</definedName>
    <definedName name="Valor_PC">'BDValores'!#REF!</definedName>
    <definedName name="Valor_Sagres" localSheetId="7">'BDValores'!#REF!</definedName>
    <definedName name="Valor_Sagres" localSheetId="15">'BDValores'!#REF!</definedName>
    <definedName name="Valor_Sagres" localSheetId="8">'BDValores'!#REF!</definedName>
    <definedName name="Valor_Sagres" localSheetId="9">'BDValores'!#REF!</definedName>
    <definedName name="Valor_Sagres" localSheetId="5">'BDValores'!#REF!</definedName>
    <definedName name="Valor_Sagres" localSheetId="13">'BDValores'!#REF!</definedName>
    <definedName name="Valor_Sagres" localSheetId="12">'BDValores'!#REF!</definedName>
    <definedName name="Valor_Sagres" localSheetId="17">'BDValores'!#REF!</definedName>
    <definedName name="Valor_Sagres" localSheetId="10">'BDValores'!#REF!</definedName>
    <definedName name="Valor_Sagres" localSheetId="18">'BDValores'!#REF!</definedName>
    <definedName name="Valor_Sagres">'BDValores'!#REF!</definedName>
    <definedName name="Valor_Sefaz" localSheetId="7">'BDValores'!#REF!</definedName>
    <definedName name="Valor_Sefaz" localSheetId="15">'BDValores'!#REF!</definedName>
    <definedName name="Valor_Sefaz" localSheetId="8">'BDValores'!#REF!</definedName>
    <definedName name="Valor_Sefaz" localSheetId="9">'BDValores'!#REF!</definedName>
    <definedName name="Valor_Sefaz" localSheetId="5">'BDValores'!#REF!</definedName>
    <definedName name="Valor_Sefaz" localSheetId="13">'BDValores'!#REF!</definedName>
    <definedName name="Valor_Sefaz" localSheetId="12">'BDValores'!#REF!</definedName>
    <definedName name="Valor_Sefaz" localSheetId="17">'BDValores'!#REF!</definedName>
    <definedName name="Valor_Sefaz" localSheetId="10">'BDValores'!#REF!</definedName>
    <definedName name="Valor_Sefaz" localSheetId="18">'BDValores'!#REF!</definedName>
    <definedName name="Valor_Sefaz">'BDValores'!#REF!</definedName>
    <definedName name="ValorAdot">'BDValores'!$H:$H</definedName>
    <definedName name="VigênciaContador1" localSheetId="7">'[3]DadosPA'!#REF!</definedName>
    <definedName name="VigênciaContador1" localSheetId="15">'[3]DadosPA'!#REF!</definedName>
    <definedName name="VigênciaContador1" localSheetId="8">'[3]DadosPA'!#REF!</definedName>
    <definedName name="VigênciaContador1" localSheetId="9">'[3]DadosPA'!#REF!</definedName>
    <definedName name="VigênciaContador1" localSheetId="5">'[3]DadosPA'!#REF!</definedName>
    <definedName name="VigênciaContador1" localSheetId="13">'[3]DadosPA'!#REF!</definedName>
    <definedName name="VigênciaContador1" localSheetId="12">'[3]DadosPA'!#REF!</definedName>
    <definedName name="VigênciaContador1" localSheetId="17">'[3]DadosPA'!#REF!</definedName>
    <definedName name="VigênciaContador1" localSheetId="10">'[3]DadosPA'!#REF!</definedName>
    <definedName name="VigênciaContador1" localSheetId="18">'[3]DadosPA'!#REF!</definedName>
    <definedName name="VigênciaContador1">'[3]DadosPA'!#REF!</definedName>
    <definedName name="VigênciaContador2" localSheetId="7">'[3]DadosPA'!#REF!</definedName>
    <definedName name="VigênciaContador2" localSheetId="15">'[3]DadosPA'!#REF!</definedName>
    <definedName name="VigênciaContador2" localSheetId="8">'[3]DadosPA'!#REF!</definedName>
    <definedName name="VigênciaContador2" localSheetId="9">'[3]DadosPA'!#REF!</definedName>
    <definedName name="VigênciaContador2" localSheetId="5">'[3]DadosPA'!#REF!</definedName>
    <definedName name="VigênciaContador2" localSheetId="13">'[3]DadosPA'!#REF!</definedName>
    <definedName name="VigênciaContador2" localSheetId="12">'[3]DadosPA'!#REF!</definedName>
    <definedName name="VigênciaContador2" localSheetId="17">'[3]DadosPA'!#REF!</definedName>
    <definedName name="VigênciaContador2" localSheetId="10">'[3]DadosPA'!#REF!</definedName>
    <definedName name="VigênciaContador2" localSheetId="18">'[3]DadosPA'!#REF!</definedName>
    <definedName name="VigênciaContador2">'[3]DadosPA'!#REF!</definedName>
    <definedName name="VigênciaContador3" localSheetId="7">'[3]DadosPA'!#REF!</definedName>
    <definedName name="VigênciaContador3" localSheetId="15">'[3]DadosPA'!#REF!</definedName>
    <definedName name="VigênciaContador3" localSheetId="8">'[3]DadosPA'!#REF!</definedName>
    <definedName name="VigênciaContador3" localSheetId="9">'[3]DadosPA'!#REF!</definedName>
    <definedName name="VigênciaContador3" localSheetId="5">'[3]DadosPA'!#REF!</definedName>
    <definedName name="VigênciaContador3" localSheetId="13">'[3]DadosPA'!#REF!</definedName>
    <definedName name="VigênciaContador3" localSheetId="12">'[3]DadosPA'!#REF!</definedName>
    <definedName name="VigênciaContador3" localSheetId="17">'[3]DadosPA'!#REF!</definedName>
    <definedName name="VigênciaContador3" localSheetId="10">'[3]DadosPA'!#REF!</definedName>
    <definedName name="VigênciaContador3" localSheetId="18">'[3]DadosPA'!#REF!</definedName>
    <definedName name="VigênciaContador3">'[3]DadosPA'!#REF!</definedName>
    <definedName name="Z_E6CBD152_FB31_4C2A_8C85_5EA8D20D557A_.wvu.PrintArea" localSheetId="1" hidden="1">'BDValores'!$G$6:$G$8</definedName>
  </definedNames>
  <calcPr fullCalcOnLoad="1"/>
</workbook>
</file>

<file path=xl/sharedStrings.xml><?xml version="1.0" encoding="utf-8"?>
<sst xmlns="http://schemas.openxmlformats.org/spreadsheetml/2006/main" count="5035" uniqueCount="2309">
  <si>
    <t>1.7.60.00.00</t>
  </si>
  <si>
    <t>Transferências de Convênios</t>
  </si>
  <si>
    <t>1.7.61.00.00</t>
  </si>
  <si>
    <t>Transferências de Convênios da União e de Suas Entidades</t>
  </si>
  <si>
    <t>1.7.61.01.00</t>
  </si>
  <si>
    <t>Sistema Único de Saúde - SUS</t>
  </si>
  <si>
    <t>1.7.61.02.00</t>
  </si>
  <si>
    <t>Destinadas a Programas de Educação</t>
  </si>
  <si>
    <t>1.7.61.03.00</t>
  </si>
  <si>
    <t>Destinadas a Programas de Assistência Social</t>
  </si>
  <si>
    <t>1.7.61.04.00</t>
  </si>
  <si>
    <t>Destinadas aos Programas de Combate à Fome</t>
  </si>
  <si>
    <t>1.7.61.05.00</t>
  </si>
  <si>
    <t>Destinadas a Programas de Saneamento Básico</t>
  </si>
  <si>
    <t>1.7.61.99.00</t>
  </si>
  <si>
    <t>Outras Transferências de Convênios da União</t>
  </si>
  <si>
    <t>1.7.62.00.00</t>
  </si>
  <si>
    <t>Transferências de Convênios dos Estados e de Suas Entidades</t>
  </si>
  <si>
    <t>1.7.62.01.00</t>
  </si>
  <si>
    <t>Destinadas ao Sistema Único de Saúde - SUS</t>
  </si>
  <si>
    <t>1.7.62.02.00</t>
  </si>
  <si>
    <t>1.7.62.99.00</t>
  </si>
  <si>
    <t>Outras Transferências de Convênios dos Estados</t>
  </si>
  <si>
    <t>1.7.63.00.00</t>
  </si>
  <si>
    <t>Transferências de Convênios dos Municípios e de Suas Entidades</t>
  </si>
  <si>
    <t>1.7.63.01.00</t>
  </si>
  <si>
    <t>1.7.63.02.00</t>
  </si>
  <si>
    <t>1.7.63.99.00</t>
  </si>
  <si>
    <t>Outras Transferências de Convênios dos Municípios</t>
  </si>
  <si>
    <t>1.7.64.00.00</t>
  </si>
  <si>
    <t>Transferências de Convênios de Instituições Privadas</t>
  </si>
  <si>
    <t>1.7.65.00.00</t>
  </si>
  <si>
    <t>Transferência de Convênios do Exterior</t>
  </si>
  <si>
    <t>1.7.70.00.00</t>
  </si>
  <si>
    <t>Transferências para o Combate à Fome</t>
  </si>
  <si>
    <t>1.7.71.00.00</t>
  </si>
  <si>
    <t>Provenientes do Exterior</t>
  </si>
  <si>
    <t>1.7.72.00.00</t>
  </si>
  <si>
    <t>Provenientes de Pessoas Jurídicas</t>
  </si>
  <si>
    <t>1.7.73.00.00</t>
  </si>
  <si>
    <t>Provenientes de Pessoas Físicas</t>
  </si>
  <si>
    <t>1.7.74.00.00</t>
  </si>
  <si>
    <t>Provenientes de Depósitos não Identificados</t>
  </si>
  <si>
    <t>1.9.00.00.00</t>
  </si>
  <si>
    <t>OUTRAS RECEITAS CORRENTES</t>
  </si>
  <si>
    <t>1.9.10.00.00</t>
  </si>
  <si>
    <t>Multas e Juros de Mora</t>
  </si>
  <si>
    <t>1.9.20.00.00</t>
  </si>
  <si>
    <t>7.0.00.00.00</t>
  </si>
  <si>
    <t>RECEITAS CORRENTES INTRA-ORÇAMENTÁRIAS</t>
  </si>
  <si>
    <t>8.0.00.00.00</t>
  </si>
  <si>
    <t>RECEITAS DE CAPITAL INTRA-ORÇAMENTÁRIAS</t>
  </si>
  <si>
    <t>Comparativo da Receita Orçada com a Arrecadada (Anexo 10 da Lei Federal nº. 4.320/64)</t>
  </si>
  <si>
    <t>Abreu e Lima</t>
  </si>
  <si>
    <t>Afogados da Ingazeira</t>
  </si>
  <si>
    <t>Afrânio</t>
  </si>
  <si>
    <t>Agrestina</t>
  </si>
  <si>
    <t>Água Preta</t>
  </si>
  <si>
    <t>Águas Belas</t>
  </si>
  <si>
    <t>Alagoinha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</si>
  <si>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</si>
  <si>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</si>
  <si>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</si>
  <si>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</si>
  <si>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</si>
  <si>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</si>
  <si>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</si>
  <si>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</si>
  <si>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</si>
  <si>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</si>
  <si>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Belo Jardim</t>
  </si>
  <si>
    <t>Betânia</t>
  </si>
  <si>
    <t>Bezerros</t>
  </si>
  <si>
    <t>Bodocó</t>
  </si>
  <si>
    <t>Bom Conselho</t>
  </si>
  <si>
    <t>Bom Jardim</t>
  </si>
  <si>
    <t>Bonito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</si>
  <si>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</si>
  <si>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</si>
  <si>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</si>
  <si>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</si>
  <si>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</si>
  <si>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</si>
  <si>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</si>
  <si>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</si>
  <si>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</si>
  <si>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</si>
  <si>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</si>
  <si>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</si>
  <si>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</si>
  <si>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</si>
  <si>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</si>
  <si>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</si>
  <si>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</si>
  <si>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</si>
  <si>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</si>
  <si>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</si>
  <si>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</si>
  <si>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</si>
  <si>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Cedro</t>
  </si>
  <si>
    <t>Chã de Alegria</t>
  </si>
  <si>
    <t>Chã Grande</t>
  </si>
  <si>
    <t>Condado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</si>
  <si>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</si>
  <si>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</si>
  <si>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</si>
  <si>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</si>
  <si>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</si>
  <si>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</si>
  <si>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</si>
  <si>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</si>
  <si>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</si>
  <si>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</si>
  <si>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</si>
  <si>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</si>
  <si>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</si>
  <si>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</si>
  <si>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</si>
  <si>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</si>
  <si>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</si>
  <si>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</si>
  <si>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</si>
  <si>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</si>
  <si>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</si>
  <si>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</si>
  <si>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</si>
  <si>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Iguaracy</t>
  </si>
  <si>
    <t>Inajá</t>
  </si>
  <si>
    <t>Ingazeira</t>
  </si>
  <si>
    <t>RF_P_1</t>
  </si>
  <si>
    <t>RF_P_2</t>
  </si>
  <si>
    <t>RF_P_3</t>
  </si>
  <si>
    <t>RF_P_4</t>
  </si>
  <si>
    <t>RF_P_5</t>
  </si>
  <si>
    <t>RF_P_6</t>
  </si>
  <si>
    <t>RF_P_7</t>
  </si>
  <si>
    <t>RF_P_8</t>
  </si>
  <si>
    <t>RF_P_9</t>
  </si>
  <si>
    <t>RF_P_10</t>
  </si>
  <si>
    <t>RF_P_11</t>
  </si>
  <si>
    <t>RF_P_12</t>
  </si>
  <si>
    <t>RF_P_13</t>
  </si>
  <si>
    <t>RF_VP_1</t>
  </si>
  <si>
    <t>RF_VP_2</t>
  </si>
  <si>
    <t>RF_VP_3</t>
  </si>
  <si>
    <t>RF_VP_4</t>
  </si>
  <si>
    <t>RF_VP_5</t>
  </si>
  <si>
    <t>RF_VP_6</t>
  </si>
  <si>
    <t>RF_VP_7</t>
  </si>
  <si>
    <t>RF_VP_8</t>
  </si>
  <si>
    <t>RF_VP_9</t>
  </si>
  <si>
    <t>RF_VP_10</t>
  </si>
  <si>
    <t>RF_VP_11</t>
  </si>
  <si>
    <t>RF_VP_12</t>
  </si>
  <si>
    <t>RF_VP_13</t>
  </si>
  <si>
    <t>Ipojuca</t>
  </si>
  <si>
    <t>Ipubi</t>
  </si>
  <si>
    <t>Itacuruba</t>
  </si>
  <si>
    <t>Itaíba</t>
  </si>
  <si>
    <t>Itambé</t>
  </si>
  <si>
    <t>Itapetim</t>
  </si>
  <si>
    <t>Itapissuma</t>
  </si>
  <si>
    <t>Itaquitinga</t>
  </si>
  <si>
    <t>Jaboatão dos Guararapes</t>
  </si>
  <si>
    <t>Jaqueira</t>
  </si>
  <si>
    <t>Jataúba</t>
  </si>
  <si>
    <t>Jatobá</t>
  </si>
  <si>
    <t>João Alfredo</t>
  </si>
  <si>
    <t>Joaquim Nabuco</t>
  </si>
  <si>
    <t>Jucati</t>
  </si>
  <si>
    <t>Jupi</t>
  </si>
  <si>
    <t>Jurema</t>
  </si>
  <si>
    <t>Lagoa do Carro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</si>
  <si>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</si>
  <si>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</si>
  <si>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</si>
  <si>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</si>
  <si>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</si>
  <si>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</si>
  <si>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</si>
  <si>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</si>
  <si>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</si>
  <si>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</si>
  <si>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</si>
  <si>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</si>
  <si>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</si>
  <si>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</si>
  <si>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</si>
  <si>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</si>
  <si>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</si>
  <si>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</si>
  <si>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</si>
  <si>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</si>
  <si>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</si>
  <si>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</si>
  <si>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</si>
  <si>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</si>
  <si>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</si>
  <si>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</si>
  <si>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</si>
  <si>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Petrolândia</t>
  </si>
  <si>
    <t>Petrolina</t>
  </si>
  <si>
    <t>Poção</t>
  </si>
  <si>
    <t>Pombos</t>
  </si>
  <si>
    <t>Primavera</t>
  </si>
  <si>
    <t>Quipapá</t>
  </si>
  <si>
    <t>Quixaba</t>
  </si>
  <si>
    <t>Riacho das Almas</t>
  </si>
  <si>
    <t>Ribeirão</t>
  </si>
  <si>
    <t>Rio Formoso</t>
  </si>
  <si>
    <t>Sairé</t>
  </si>
  <si>
    <t>Salgadinho</t>
  </si>
  <si>
    <t>Salgueiro</t>
  </si>
  <si>
    <t>Saloá</t>
  </si>
  <si>
    <t>Sanharó</t>
  </si>
  <si>
    <t>Santa Cruz</t>
  </si>
  <si>
    <t>Santa Cruz da Baixa Verde</t>
  </si>
  <si>
    <t>Santa Cruz do Capibaribe</t>
  </si>
  <si>
    <t>Santa Filomena</t>
  </si>
  <si>
    <t>Santa Maria da Boa Vista</t>
  </si>
  <si>
    <t>Santa Maria do Cambucá</t>
  </si>
  <si>
    <t>Santa Terezinha</t>
  </si>
  <si>
    <t>São Benedito do Sul</t>
  </si>
  <si>
    <t>São Bento do Una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</si>
  <si>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</si>
  <si>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</si>
  <si>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</si>
  <si>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</si>
  <si>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</si>
  <si>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</si>
  <si>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</si>
  <si>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</si>
  <si>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</si>
  <si>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</si>
  <si>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</si>
  <si>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</si>
  <si>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</si>
  <si>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</si>
  <si>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</si>
  <si>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SAÚDE</t>
  </si>
  <si>
    <t>NOME</t>
  </si>
  <si>
    <t>CPF</t>
  </si>
  <si>
    <t>ENDEREÇO</t>
  </si>
  <si>
    <t>Tamandaré</t>
  </si>
  <si>
    <t>Taquaritinga do Norte</t>
  </si>
  <si>
    <t>Terezinha</t>
  </si>
  <si>
    <t>Terra Nova</t>
  </si>
  <si>
    <t>Timbaúba</t>
  </si>
  <si>
    <t>Toritama</t>
  </si>
  <si>
    <t>Tracunhaém</t>
  </si>
  <si>
    <t>Trindade</t>
  </si>
  <si>
    <t>Triunfo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</si>
  <si>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</si>
  <si>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</si>
  <si>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</si>
  <si>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</si>
  <si>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</si>
  <si>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</si>
  <si>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</si>
  <si>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</si>
  <si>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</si>
  <si>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1.7.21.35.01</t>
  </si>
  <si>
    <t>1.7.21.35.02</t>
  </si>
  <si>
    <t>Pensões</t>
  </si>
  <si>
    <t>Multas de Outras Origens</t>
  </si>
  <si>
    <t>1.9.19.00.00</t>
  </si>
  <si>
    <t>1.9.18.00.00</t>
  </si>
  <si>
    <t>CARGO</t>
  </si>
  <si>
    <t>Contribuição para o Custeio do Serviço de Iluminação Pública - COSIP</t>
  </si>
  <si>
    <t>Receita de Aplicações Financeiras de Recursos de Convênios, Acordos e Congêneres para Educação</t>
  </si>
  <si>
    <t>Saldo Inicial</t>
  </si>
  <si>
    <t>Inscrições</t>
  </si>
  <si>
    <t>Recebimentos</t>
  </si>
  <si>
    <t>Cancelamentos</t>
  </si>
  <si>
    <t>Saldo Final do Exercício</t>
  </si>
  <si>
    <t>1.2.10.29.10</t>
  </si>
  <si>
    <t>1.2.10.29.12</t>
  </si>
  <si>
    <t>1.2.10.29.13</t>
  </si>
  <si>
    <t>1.2.10.99.00</t>
  </si>
  <si>
    <t>Contribuições para o Regime Próprio de Previdência do Servidor Público</t>
  </si>
  <si>
    <t>Contribuição Patronal de Servidor Ativo Civil para o Regime Próprio</t>
  </si>
  <si>
    <t>Contribuição Patronal de Servidor Ativo Militar</t>
  </si>
  <si>
    <t>Contribuição Patronal - Inativo Civil</t>
  </si>
  <si>
    <t>Contribuição Patronal - Inativo Militar</t>
  </si>
  <si>
    <t>Contribuição Patronal - Pensionista Civil</t>
  </si>
  <si>
    <t>Contribuição Patronal - Pensionista Militar</t>
  </si>
  <si>
    <t>Contribuição do Servidor Ativo Civil para o Regime Próprio</t>
  </si>
  <si>
    <t>Contribuição de Servidor Ativo Militar</t>
  </si>
  <si>
    <t>Contribuições do Servidor Inativo Civil para o Regime Próprio</t>
  </si>
  <si>
    <t>Contribuições de Servidor Inativo Militar</t>
  </si>
  <si>
    <t>Contribuições de Pensionista Civil para o Regime Próprio</t>
  </si>
  <si>
    <t>NOME_P_1</t>
  </si>
  <si>
    <t>NOME_P_2</t>
  </si>
  <si>
    <t>NOME_P_3</t>
  </si>
  <si>
    <t>NOME_P_4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</si>
  <si>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</si>
  <si>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</si>
  <si>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</si>
  <si>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</si>
  <si>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</si>
  <si>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</si>
  <si>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</si>
  <si>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</si>
  <si>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</si>
  <si>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</si>
  <si>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</si>
  <si>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</si>
  <si>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Apoio Financeiro - AFM</t>
  </si>
  <si>
    <t>1.3.20.02.00</t>
  </si>
  <si>
    <t>1.3.20.03.00</t>
  </si>
  <si>
    <t>1.3.20.04.00</t>
  </si>
  <si>
    <t>1.3.20.05.00</t>
  </si>
  <si>
    <t>1.6.01.00.00</t>
  </si>
  <si>
    <t>1.6.02.00.00</t>
  </si>
  <si>
    <t>1.9.11.00.00</t>
  </si>
  <si>
    <t>Item incluído pelo jurisdicionado</t>
  </si>
  <si>
    <t>item acrescentado pelo jurisdicionado</t>
  </si>
  <si>
    <t>LEI_FIX_P_1</t>
  </si>
  <si>
    <t>LEI_FIX_P_2</t>
  </si>
  <si>
    <t>LEI_FIX_P_3</t>
  </si>
  <si>
    <t>LEI_FIX_P_4</t>
  </si>
  <si>
    <t>LEI_FIX_P_5</t>
  </si>
  <si>
    <t>LEI_FIX_P_6</t>
  </si>
  <si>
    <t>LEI_FIX_P_7</t>
  </si>
  <si>
    <t>LEI_FIX_P_8</t>
  </si>
  <si>
    <t>LEI_FIX_P_9</t>
  </si>
  <si>
    <t>LEI_FIX_P_10</t>
  </si>
  <si>
    <t>LEI_FIX_P_11</t>
  </si>
  <si>
    <t>LEI_FIX_P_12</t>
  </si>
  <si>
    <t>LEI_FIX_VP_1</t>
  </si>
  <si>
    <t>LEI_FIX_VP_2</t>
  </si>
  <si>
    <t>LEI_FIX_VP_3</t>
  </si>
  <si>
    <t>LEI_FIX_VP_4</t>
  </si>
  <si>
    <t>LEI_FIX_VP_5</t>
  </si>
  <si>
    <t>LEI_FIX_VP_6</t>
  </si>
  <si>
    <t>LEI_FIX_VP_7</t>
  </si>
  <si>
    <t>LEI_FIX_VP_8</t>
  </si>
  <si>
    <t>LEI_FIX_VP_9</t>
  </si>
  <si>
    <t>LEI_FIX_VP_10</t>
  </si>
  <si>
    <t>LEI_FIX_VP_11</t>
  </si>
  <si>
    <t>LEI_FIX_VP_12</t>
  </si>
  <si>
    <t>1.9.11.10.00</t>
  </si>
  <si>
    <t>Receita de Aplicações Financeiras de Recursos Recebidos do SUS (recursos Fundo a Fundo, por Serviços Produzidos), de operações de crédito (internas e externas) e de Transferências de Convênios</t>
  </si>
  <si>
    <t>1.3.20.01.00</t>
  </si>
  <si>
    <t>1.2.20.29.00</t>
  </si>
  <si>
    <t>Com DDD e sem espaços. Ex:  8131817900</t>
  </si>
  <si>
    <t xml:space="preserve">Indenização por demissão e incentivo à demissão voluntária (vide art. 19, § 1o, I e II da LRF)  </t>
  </si>
  <si>
    <t>RP_P1_13</t>
  </si>
  <si>
    <t>RP_VP1_13</t>
  </si>
  <si>
    <t>13o SALÁRIO</t>
  </si>
  <si>
    <t>ARRECADADA</t>
  </si>
  <si>
    <t>EDUCAÇÃO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</si>
  <si>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</si>
  <si>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</si>
  <si>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</si>
  <si>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</si>
  <si>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</si>
  <si>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</si>
  <si>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Demais Subfunções</t>
  </si>
  <si>
    <t>Ensino Fundamental</t>
  </si>
  <si>
    <t>Educação Infantil</t>
  </si>
  <si>
    <t xml:space="preserve"> </t>
  </si>
  <si>
    <t>Receita de Aplicações Financeiras de Recursos do FUNDEB</t>
  </si>
  <si>
    <t>-</t>
  </si>
  <si>
    <t>MÊS</t>
  </si>
  <si>
    <t>VALOR PAGO</t>
  </si>
  <si>
    <t>DESIGNAÇÃO</t>
  </si>
  <si>
    <t>AFASTAMENTO</t>
  </si>
  <si>
    <t>DATA</t>
  </si>
  <si>
    <t>CIVIL</t>
  </si>
  <si>
    <t>ESTADO</t>
  </si>
  <si>
    <t>VALOR</t>
  </si>
  <si>
    <t>CÓDIGO</t>
  </si>
  <si>
    <t>DESCRIÇÃO</t>
  </si>
  <si>
    <t>RECEITA TOTAL</t>
  </si>
  <si>
    <t>1.0.00.00.00</t>
  </si>
  <si>
    <t>RECEITAS CORRENTES</t>
  </si>
  <si>
    <t/>
  </si>
  <si>
    <t>1.1.00.00.00</t>
  </si>
  <si>
    <t>RECEITA TRIBUTÁRIA</t>
  </si>
  <si>
    <t>1.1.10.00.00</t>
  </si>
  <si>
    <t>Impostos</t>
  </si>
  <si>
    <t>1.1.12.00.00</t>
  </si>
  <si>
    <t>Impostos sobre o Patrimônio e a Renda</t>
  </si>
  <si>
    <t>1.1.12.02.00</t>
  </si>
  <si>
    <t>IPTU</t>
  </si>
  <si>
    <t>1.1.12.04.00</t>
  </si>
  <si>
    <t>IR</t>
  </si>
  <si>
    <t>1.1.12.04.31</t>
  </si>
  <si>
    <t>IRRF sobre os Rendimentos do Trabalho</t>
  </si>
  <si>
    <t>1.1.12.04.34</t>
  </si>
  <si>
    <t>IRRF sobre Outros Rendimentos</t>
  </si>
  <si>
    <t>1.1.12.08.00</t>
  </si>
  <si>
    <t>ITBI</t>
  </si>
  <si>
    <t>1.1.13.00.00</t>
  </si>
  <si>
    <t>Impostos sobre a Produção e a Circulação</t>
  </si>
  <si>
    <t>1.1.13.05.00</t>
  </si>
  <si>
    <t>ISSQN</t>
  </si>
  <si>
    <t>1.1.20.00.00</t>
  </si>
  <si>
    <t>Taxas</t>
  </si>
  <si>
    <t>1.1.21.00.00</t>
  </si>
  <si>
    <t>Poder de Polícia</t>
  </si>
  <si>
    <t>1.1.22.00.00</t>
  </si>
  <si>
    <t>Prestação de Serviços</t>
  </si>
  <si>
    <t>1.1.30.00.00</t>
  </si>
  <si>
    <t>Contribuição de Melhoria</t>
  </si>
  <si>
    <t>1.2.00.00.00</t>
  </si>
  <si>
    <t>RECEITAS DE CONTRIBUIÇÕES</t>
  </si>
  <si>
    <t>1.2.10.00.00</t>
  </si>
  <si>
    <t>Contribuições Sociais</t>
  </si>
  <si>
    <t>1.2.20.00.00</t>
  </si>
  <si>
    <t>Contribuições Econômicas</t>
  </si>
  <si>
    <t>1.3.00.00.00</t>
  </si>
  <si>
    <t>RECEITA PATRIMONIAL</t>
  </si>
  <si>
    <t>1.3.10.00.00</t>
  </si>
  <si>
    <t>Receitas Imobiliárias</t>
  </si>
  <si>
    <t>1.3.20.00.00</t>
  </si>
  <si>
    <t>Receitas de Valores Mobiliários</t>
  </si>
  <si>
    <t>1.3.30.00.00</t>
  </si>
  <si>
    <t>Receitas de Concessões e Permissões</t>
  </si>
  <si>
    <t>1.3.40.00.00</t>
  </si>
  <si>
    <t>Compensações Financeiras</t>
  </si>
  <si>
    <t>1.3.90.00.00</t>
  </si>
  <si>
    <t>Outras Receitas Patrimoniais</t>
  </si>
  <si>
    <t>1.4.00.00.00</t>
  </si>
  <si>
    <t>RECEITA AGROPECUÁRIA</t>
  </si>
  <si>
    <t>1.5.00.00.00</t>
  </si>
  <si>
    <t>RECEITA INDUSTRIAL</t>
  </si>
  <si>
    <t>1.6.00.00.00</t>
  </si>
  <si>
    <t>RECEITA DE SERVIÇOS</t>
  </si>
  <si>
    <t>1.7.00.00.00</t>
  </si>
  <si>
    <t>TRANSFERÊNCIAS CORRENTES</t>
  </si>
  <si>
    <t>1.7.20.00.00</t>
  </si>
  <si>
    <t>Transferências Intergovernamentais</t>
  </si>
  <si>
    <t>1.7.21.00.00</t>
  </si>
  <si>
    <t>Transferências da União</t>
  </si>
  <si>
    <t>1.7.21.01.00</t>
  </si>
  <si>
    <t>Participação na Receita da União</t>
  </si>
  <si>
    <t>1.7.21.01.02</t>
  </si>
  <si>
    <t>Cota-Parte - FPM</t>
  </si>
  <si>
    <t>1.7.21.01.05</t>
  </si>
  <si>
    <t>Cota-Parte - ITR</t>
  </si>
  <si>
    <t>1.7.21.01.32</t>
  </si>
  <si>
    <t>Cota-Parte - IOF</t>
  </si>
  <si>
    <t>Despesas com Saúde</t>
  </si>
  <si>
    <t>1.7.21.22.00</t>
  </si>
  <si>
    <t>Transferências da Compensação Financeira pela Exploração de Recursos Naturais</t>
  </si>
  <si>
    <t>1.7.21.22.11</t>
  </si>
  <si>
    <t>Cota-parte - Compensação Financeira de Recursos Hídricos</t>
  </si>
  <si>
    <t>1.7.21.22.20</t>
  </si>
  <si>
    <t>Cota-parte - Compensação Financeira de Recursos Minerais - CFEM</t>
  </si>
  <si>
    <t>1.7.21.22.30</t>
  </si>
  <si>
    <t>Cota-parte Royalties - Petróleo - Lei nº 7.990/89</t>
  </si>
  <si>
    <t>1.7.21.22.40</t>
  </si>
  <si>
    <t>Cota-Parte Royalties - Excedente da Produção do Petróleo - Lei nº 9.478/97, artigo 49, I e II</t>
  </si>
  <si>
    <t>1.7.21.22.50</t>
  </si>
  <si>
    <t>Multas e Juros de Mora dos Tributos</t>
  </si>
  <si>
    <t>Multas e Juros de Mora de Receitas Não Tributárias</t>
  </si>
  <si>
    <t>Multa e Juros de Mora da Dívida Ativa dos Tributos</t>
  </si>
  <si>
    <t>1.9.15.00.00</t>
  </si>
  <si>
    <t>Receita da Dívida Ativa Tributária</t>
  </si>
  <si>
    <t>Receita da Dívida Ativa Não Tributária</t>
  </si>
  <si>
    <t>Multa e Juros de Mora da Dívida Ativa</t>
  </si>
  <si>
    <t>Multa e Juros de Mora da Dívida Ativa Não Tributária</t>
  </si>
  <si>
    <t>Informações Iniciais</t>
  </si>
  <si>
    <t>Responsável:</t>
  </si>
  <si>
    <t>E-mail:</t>
  </si>
  <si>
    <t>Telefone:</t>
  </si>
  <si>
    <t>Resp-02</t>
  </si>
  <si>
    <t>Resp-03</t>
  </si>
  <si>
    <t>Resp-04</t>
  </si>
  <si>
    <t>Cota-Parte Royalties - Participação Especial - Lei nº 9.478/97, artigo 50</t>
  </si>
  <si>
    <t>1.7.21.22.70</t>
  </si>
  <si>
    <t>Cota-Parte - Fundo Especial do Petróleo - FEP</t>
  </si>
  <si>
    <t>1.7.21.22.90</t>
  </si>
  <si>
    <t>Outras Transferências - Compensação Financeira pela Exploração de Recursos Naturais</t>
  </si>
  <si>
    <t>1.7.21.33.00</t>
  </si>
  <si>
    <t>Transferências de Recursos do Sistema Único de Saúde - SUS - Repasses Fundo a Fundo</t>
  </si>
  <si>
    <t>1.7.21.34.00</t>
  </si>
  <si>
    <t>Transferências de Recursos do Fundo Nacional de Assistência Social – FNAS</t>
  </si>
  <si>
    <t>1.7.21.35.00</t>
  </si>
  <si>
    <t>Transferências de Recursos do Fundo Nacional do Desenvolvimento da Educação – FNDE</t>
  </si>
  <si>
    <t>Salário-Educação</t>
  </si>
  <si>
    <t>Outras Transferências</t>
  </si>
  <si>
    <t>1.7.21.36.00</t>
  </si>
  <si>
    <t>Transferência Financeira do ICMS – Desoneração – L.C. Nº 87/96</t>
  </si>
  <si>
    <t>1.7.21.37.00</t>
  </si>
  <si>
    <t>Transferências a Consórcios Públicos</t>
  </si>
  <si>
    <t>1.7.21.99.00</t>
  </si>
  <si>
    <t>Outras Transferências da União</t>
  </si>
  <si>
    <t>1.7.22.00.00</t>
  </si>
  <si>
    <t>Transferências dos Estados</t>
  </si>
  <si>
    <t>1.7.22.01.00</t>
  </si>
  <si>
    <t>Participação na Receita dos Estados</t>
  </si>
  <si>
    <t>1.7.22.01.01</t>
  </si>
  <si>
    <t>Cota-Parte - ICMS</t>
  </si>
  <si>
    <t>1.7.22.01.02</t>
  </si>
  <si>
    <t>Cota-Parte - IPVA</t>
  </si>
  <si>
    <t>1.7.22.01.04</t>
  </si>
  <si>
    <t>Cota-Parte - IPI sobre Exportação</t>
  </si>
  <si>
    <t>1.7.22.01.13</t>
  </si>
  <si>
    <t>Cota-Parte - Contribuição de Intervenção no Domínio Econômico - CIDE</t>
  </si>
  <si>
    <t>1.7.22.01.99</t>
  </si>
  <si>
    <t>Outras Participações na Receita dos Estados</t>
  </si>
  <si>
    <t>1.7.22.22.00</t>
  </si>
  <si>
    <t>Transferências da Cota-Parte da Compensação Financeira (25%)</t>
  </si>
  <si>
    <t>1.7.22.22.11</t>
  </si>
  <si>
    <t>Cota-Parte - Compensação Financeira de Recursos Hídricos</t>
  </si>
  <si>
    <t>1.7.22.22.20</t>
  </si>
  <si>
    <t>Cota-Parte - Compensação Financeira de Recursos Minerais - CFEM</t>
  </si>
  <si>
    <t>1.7.22.22.30</t>
  </si>
  <si>
    <t>Cota-Parte Royalties - Comp. Financeira pela Produção de Petróleo - Lei nº 7.990/89, artigo 9º</t>
  </si>
  <si>
    <t>1.7.22.22.90</t>
  </si>
  <si>
    <t>Outras Transferências - Compensações Financeiras</t>
  </si>
  <si>
    <t>1.7.22.33.00</t>
  </si>
  <si>
    <t>Transferências de Recursos do Estado para Programas de Saúde - Repasse Fundo a Fundo</t>
  </si>
  <si>
    <t>1.7.22.37.00</t>
  </si>
  <si>
    <t>1.7.22.99.00</t>
  </si>
  <si>
    <t>Outras Transferências dos Estados</t>
  </si>
  <si>
    <t>1.7.23.00.00</t>
  </si>
  <si>
    <t>Transferências dos Municípios</t>
  </si>
  <si>
    <t>1.7.23.01.00</t>
  </si>
  <si>
    <t>Transferências de Recursos do Sistema Único de Saúde – SUS</t>
  </si>
  <si>
    <t>1.7.23.37.00</t>
  </si>
  <si>
    <t>1.7.23.99.00</t>
  </si>
  <si>
    <t>Outras Transferências dos Municípios</t>
  </si>
  <si>
    <t>1.7.24.00.00</t>
  </si>
  <si>
    <t>Transferências Multigovernamentais</t>
  </si>
  <si>
    <t>1.7.24.01.00</t>
  </si>
  <si>
    <t>Transferências de Recursos - FUNDEB</t>
  </si>
  <si>
    <t>1.7.24.02.00</t>
  </si>
  <si>
    <t>Complementação da União - FUNDEB</t>
  </si>
  <si>
    <t>1.7.24.99.00</t>
  </si>
  <si>
    <t>Outras Transferências Multigovernamentais</t>
  </si>
  <si>
    <t>1.7.30.00.00</t>
  </si>
  <si>
    <t>Transferências de Instituições Privadas</t>
  </si>
  <si>
    <t>1.7.40.00.00</t>
  </si>
  <si>
    <t>Transferências do Exterior</t>
  </si>
  <si>
    <t>1.7.50.00.00</t>
  </si>
  <si>
    <t>Transferências de Pessoas</t>
  </si>
  <si>
    <t>Indenizações e Restituições</t>
  </si>
  <si>
    <t>1.9.30.00.00</t>
  </si>
  <si>
    <t>Receita da Dívida Ativa</t>
  </si>
  <si>
    <t>1.9.90.00.00</t>
  </si>
  <si>
    <t>Receitas Diversas</t>
  </si>
  <si>
    <t>2.0.00.00.00</t>
  </si>
  <si>
    <t>RECEITAS DE CAPITAL</t>
  </si>
  <si>
    <t>2.1.00.00.00</t>
  </si>
  <si>
    <t>Operações de Crédito</t>
  </si>
  <si>
    <t>2.1.10.00.00</t>
  </si>
  <si>
    <t>Operações de Crédito Internas</t>
  </si>
  <si>
    <t>2.1.20.00.00</t>
  </si>
  <si>
    <t>Operações de Crédito Externas</t>
  </si>
  <si>
    <t>2.2.00.00.00</t>
  </si>
  <si>
    <t>Alienação de Bens</t>
  </si>
  <si>
    <t>2.2.10.00.00</t>
  </si>
  <si>
    <t>Alienação de Bens Móveis</t>
  </si>
  <si>
    <t>2.2.20.00.00</t>
  </si>
  <si>
    <t>Alienação de Bens Imóveis</t>
  </si>
  <si>
    <t>2.3.00.00.00</t>
  </si>
  <si>
    <t>Amortização de Empréstimos</t>
  </si>
  <si>
    <t>2.4.00.00.00</t>
  </si>
  <si>
    <t>Transferências de Capital</t>
  </si>
  <si>
    <t>2.4.20.00.00</t>
  </si>
  <si>
    <t>2.4.21.00.00</t>
  </si>
  <si>
    <t>2.4.21.01.00</t>
  </si>
  <si>
    <t>2.4.21.02.00</t>
  </si>
  <si>
    <t>Transferências de Recursos Destinados a Programas de Educação</t>
  </si>
  <si>
    <t>2.4.21.37.00</t>
  </si>
  <si>
    <t>2.4.21.99.00</t>
  </si>
  <si>
    <t>2.4.22.00.00</t>
  </si>
  <si>
    <t>2.4.22.01.00</t>
  </si>
  <si>
    <t>2.4.22.02.00</t>
  </si>
  <si>
    <t>2.4.22.37.00</t>
  </si>
  <si>
    <t>2.4.22.99.00</t>
  </si>
  <si>
    <t>2.4.23.00.00</t>
  </si>
  <si>
    <t>2.4.23.01.00</t>
  </si>
  <si>
    <t>Transferência de Recursos Destinados a Programas de Saúde</t>
  </si>
  <si>
    <t>2.4.23.02.00</t>
  </si>
  <si>
    <t>2.4.23.37.00</t>
  </si>
  <si>
    <t>2.4.23.99.00</t>
  </si>
  <si>
    <t>2.4.30.00.00</t>
  </si>
  <si>
    <t>2.4.40.00.00</t>
  </si>
  <si>
    <t>2.4.50.00.00</t>
  </si>
  <si>
    <t>2.4.60.00.00</t>
  </si>
  <si>
    <t>Transferência de Outras Instituições Públicas</t>
  </si>
  <si>
    <t>2.4.70.00.00</t>
  </si>
  <si>
    <t>2.4.71.00.00</t>
  </si>
  <si>
    <t>Transferência de Convênios da União e de suas Entidades</t>
  </si>
  <si>
    <t>2.4.71.01.00</t>
  </si>
  <si>
    <t>2.4.71.02.00</t>
  </si>
  <si>
    <t>2.4.71.03.00</t>
  </si>
  <si>
    <t>2.4.71.04.00</t>
  </si>
  <si>
    <t>Destinadas a Programas de Meio Ambiente</t>
  </si>
  <si>
    <t>2.4.71.05.00</t>
  </si>
  <si>
    <t>RP_P1_01</t>
  </si>
  <si>
    <t>RP_P1_02</t>
  </si>
  <si>
    <t>RP_P1_03</t>
  </si>
  <si>
    <t>RP_P1_04</t>
  </si>
  <si>
    <t>RP_P1_05</t>
  </si>
  <si>
    <t>RP_P1_06</t>
  </si>
  <si>
    <t>RP_P1_07</t>
  </si>
  <si>
    <t>RP_P1_08</t>
  </si>
  <si>
    <t>RP_P1_09</t>
  </si>
  <si>
    <t>RP_P1_10</t>
  </si>
  <si>
    <t>RP_P1_11</t>
  </si>
  <si>
    <t>RP_P1_12</t>
  </si>
  <si>
    <t>RP_VP1_01</t>
  </si>
  <si>
    <t>RP_VP1_02</t>
  </si>
  <si>
    <t>RP_VP1_03</t>
  </si>
  <si>
    <t>RP_VP1_04</t>
  </si>
  <si>
    <t>RP_VP1_05</t>
  </si>
  <si>
    <t>RP_VP1_06</t>
  </si>
  <si>
    <t>RP_VP1_07</t>
  </si>
  <si>
    <t>RP_VP1_08</t>
  </si>
  <si>
    <t>RP_VP1_09</t>
  </si>
  <si>
    <t>RP_VP1_10</t>
  </si>
  <si>
    <t>RP_VP1_11</t>
  </si>
  <si>
    <t>RP_VP1_12</t>
  </si>
  <si>
    <t>Destinadas a Programas de Infra-Estrutura em Transporte</t>
  </si>
  <si>
    <t>2.4.71.99.00</t>
  </si>
  <si>
    <t>2.4.72.00.00</t>
  </si>
  <si>
    <t>Transferência de Convênios dos Estados e de suas Entidades</t>
  </si>
  <si>
    <t>2.4.72.01.00</t>
  </si>
  <si>
    <t>2.4.72.02.00</t>
  </si>
  <si>
    <t>2.4.72.03.00</t>
  </si>
  <si>
    <t>2.4.72.04.00</t>
  </si>
  <si>
    <t>2.4.72.05.00</t>
  </si>
  <si>
    <t>2.4.72.99.00</t>
  </si>
  <si>
    <t>2.4.73.00.00</t>
  </si>
  <si>
    <t>Transferência de Convênios dos Municípios e de suas Entidades</t>
  </si>
  <si>
    <t>2.4.73.01.00</t>
  </si>
  <si>
    <t>Destinados a Programas de Saúde</t>
  </si>
  <si>
    <t>2.4.73.02.00</t>
  </si>
  <si>
    <t>2.4.73.99.00</t>
  </si>
  <si>
    <t>2.4.74.00.00</t>
  </si>
  <si>
    <t>Transferência de Convênios de Instituições Privadas</t>
  </si>
  <si>
    <t>2.4.75.00.00</t>
  </si>
  <si>
    <t>2.4.80.00.00</t>
  </si>
  <si>
    <t>2.4.81.00.00</t>
  </si>
  <si>
    <t>2.4.82.00.00</t>
  </si>
  <si>
    <t>2.4.83.00.00</t>
  </si>
  <si>
    <t>2.4.84.00.00</t>
  </si>
  <si>
    <t>2.5.00.00.00</t>
  </si>
  <si>
    <t>Outras Receitas de Capital</t>
  </si>
  <si>
    <t>DEDUÇÕES DA RECEITA CORRENTE</t>
  </si>
  <si>
    <t>9.1.7.21.01.00</t>
  </si>
  <si>
    <t>Dedução das Receitas de Transferências da União</t>
  </si>
  <si>
    <t>9.1.7.21.01.02</t>
  </si>
  <si>
    <t>FPM – FUNDEB e Redutor Financeiro</t>
  </si>
  <si>
    <t>9.1.7.21.01.05</t>
  </si>
  <si>
    <t>ITR</t>
  </si>
  <si>
    <t>9.1.7.21.36.00</t>
  </si>
  <si>
    <t>ICMS Desoneração – Lei Complementar 87/96</t>
  </si>
  <si>
    <t>9.1.7.22.01.00</t>
  </si>
  <si>
    <t>9.1.7.22.01.01</t>
  </si>
  <si>
    <t>ICMS</t>
  </si>
  <si>
    <t>9.1.7.22.01.02</t>
  </si>
  <si>
    <t>IPVA</t>
  </si>
  <si>
    <t>9.1.7.22.01.04</t>
  </si>
  <si>
    <t>IPI - Exportação</t>
  </si>
  <si>
    <t>Ensino Profissional, quando integrado ao ensino regular (Educação infantil e fundamental)</t>
  </si>
  <si>
    <t>Educação de Jovens e Adultos, quando integrado ao ensino regular (Educação infantil e fundamental)</t>
  </si>
  <si>
    <t>Contratação por Tempo Determinado</t>
  </si>
  <si>
    <t>Salário-Família</t>
  </si>
  <si>
    <t>Sentenças Judiciais</t>
  </si>
  <si>
    <t>Pagamento dos Profissionais do Magistério com Recursos do FUNDEB</t>
  </si>
  <si>
    <t xml:space="preserve">Indenizações Trabalhistas </t>
  </si>
  <si>
    <t>EMPENHADO</t>
  </si>
  <si>
    <t>VALOR FIXADO</t>
  </si>
  <si>
    <t>Receitas de Serviços de Saúde</t>
  </si>
  <si>
    <t>Outras Receitas</t>
  </si>
  <si>
    <t>Contribuição Patronal do Servidor Ativo Civil</t>
  </si>
  <si>
    <t>Outras Receitas Correntes Intra-Orçamentárias</t>
  </si>
  <si>
    <t>Despesas com obras, quando destinada ao ensino regular (Educação infantil e fundamental)</t>
  </si>
  <si>
    <t>Demonstrativo da despesa realizada por funções e subfunções</t>
  </si>
  <si>
    <t>1.2.10.29.00</t>
  </si>
  <si>
    <t>1.2.10.29.01</t>
  </si>
  <si>
    <t>1.2.10.29.02</t>
  </si>
  <si>
    <t>1.2.10.29.03</t>
  </si>
  <si>
    <t>1.2.10.29.04</t>
  </si>
  <si>
    <t>1.2.10.29.05</t>
  </si>
  <si>
    <t>1.2.10.29.06</t>
  </si>
  <si>
    <t>1.2.10.29.08</t>
  </si>
  <si>
    <t>1.2.10.29.09</t>
  </si>
  <si>
    <t>COORDENADORIA DE CONTROLE EXTERNO - DEPARTAMENTO DE CONTROLE MUNICIPAL</t>
  </si>
  <si>
    <t>Créditos Adicionais abertos no exercício</t>
  </si>
  <si>
    <t>NOME_P_5</t>
  </si>
  <si>
    <t>NOME_P_6</t>
  </si>
  <si>
    <t>NOME_P_7</t>
  </si>
  <si>
    <t>NOME_P_8</t>
  </si>
  <si>
    <t>NOME_P_9</t>
  </si>
  <si>
    <t>NOME_P_10</t>
  </si>
  <si>
    <t>NOME_P_11</t>
  </si>
  <si>
    <t>NOME_P_12</t>
  </si>
  <si>
    <t>NOME_VP_1</t>
  </si>
  <si>
    <t>NOME_VP_2</t>
  </si>
  <si>
    <t>NOME_VP_3</t>
  </si>
  <si>
    <t>NOME_VP_4</t>
  </si>
  <si>
    <t>NOME_VP_5</t>
  </si>
  <si>
    <t>NOME_VP_6</t>
  </si>
  <si>
    <t>NOME_VP_7</t>
  </si>
  <si>
    <t>NOME_VP_8</t>
  </si>
  <si>
    <t>NOME_VP_9</t>
  </si>
  <si>
    <t>NOME_VP_10</t>
  </si>
  <si>
    <t>NOME_VP_11</t>
  </si>
  <si>
    <t>NOME_VP_12</t>
  </si>
  <si>
    <t>Contribuições de Pensionista Militar</t>
  </si>
  <si>
    <t>Contribuição Previdenciária para Amortização do Déficit Atuarial</t>
  </si>
  <si>
    <t>Contribuição Previdenciária em Regime de Parcelamento de Débitos</t>
  </si>
  <si>
    <t>Outras Contribuições Sociais</t>
  </si>
  <si>
    <t>1.2.10.29.15</t>
  </si>
  <si>
    <t>1.2.10.29.11</t>
  </si>
  <si>
    <t>1.2.10.29.07</t>
  </si>
  <si>
    <t>Demais Deduções da Receita</t>
  </si>
  <si>
    <t>1.7.21.99.01</t>
  </si>
  <si>
    <t>1.7.21.99.02</t>
  </si>
  <si>
    <t>Recife</t>
  </si>
  <si>
    <t>Outras Receitas de Aplicações Financeiras de Recursos do FMS</t>
  </si>
  <si>
    <t>Outras Receitas de Valores Mobiliários</t>
  </si>
  <si>
    <t>TOTAL</t>
  </si>
  <si>
    <t>Multas e Juros de Mora do Imposto sobre a Propriedade Predial e Territorial Urbana - IPTU</t>
  </si>
  <si>
    <t>1.9.11.20.00</t>
  </si>
  <si>
    <t xml:space="preserve">Multas e Juros de Mora do Imposto sobre Transmissão Inter Vivos - ITBI </t>
  </si>
  <si>
    <t>1.9.11.30.00</t>
  </si>
  <si>
    <t xml:space="preserve">Despesas pagas com Receita de Serviços de Saúde </t>
  </si>
  <si>
    <t>1.2.20.99.00</t>
  </si>
  <si>
    <t xml:space="preserve">Outras Contribuições Econômicas </t>
  </si>
  <si>
    <t xml:space="preserve">Multas e Juros de Mora do Imposto sobre Serviços de Qualquer Natureza - ISS </t>
  </si>
  <si>
    <t>1.9.11.40.00</t>
  </si>
  <si>
    <t>Multas e Juros de Mora do Imposto de Renda Retido na Fonte - IRRF</t>
  </si>
  <si>
    <t>1.9.11.50.00</t>
  </si>
  <si>
    <t>Multas e Juros de Mora de outros tributos</t>
  </si>
  <si>
    <t>1.9.13.00.00</t>
  </si>
  <si>
    <t>1.9.13.01.00</t>
  </si>
  <si>
    <t>1.9.13.01.10</t>
  </si>
  <si>
    <t>Multas e Juros de Mora da Divida Ativa do Imposto sobre a Propriedade Predial e Territorial Urbana - IPTU</t>
  </si>
  <si>
    <t>1.9.13.01.20</t>
  </si>
  <si>
    <t xml:space="preserve">Multas e Juros de Mora da Divida Ativa do Imposto sobre Transmissão Inter Vivos - ITBI </t>
  </si>
  <si>
    <t>1.9.13.01.30</t>
  </si>
  <si>
    <t xml:space="preserve">Multas e Juros de Mora da Divida Ativa do Imposto sobre Serviços de Qualquer Natureza - ISS </t>
  </si>
  <si>
    <t>1.9.13.01.40</t>
  </si>
  <si>
    <t>Multas e Juros de Mora da Divida Ativa do Imposto de Renda Retido na Fonte - IRRF</t>
  </si>
  <si>
    <t>Multas e Juros de Mora da Divida Ativa de outros tributos</t>
  </si>
  <si>
    <t>1.9.13.02.00</t>
  </si>
  <si>
    <t>1.9.31.00.00</t>
  </si>
  <si>
    <t>1.9.31.10.00</t>
  </si>
  <si>
    <t>Divida Ativa do Imposto sobre a Propriedade Predial e Territorial Urbana - IPTU</t>
  </si>
  <si>
    <t>1.9.31.20.00</t>
  </si>
  <si>
    <t xml:space="preserve">Divida Ativa do Imposto sobre Transmissão Inter Vivos - ITBI </t>
  </si>
  <si>
    <t>1.9.31.30.00</t>
  </si>
  <si>
    <t xml:space="preserve">Divida Ativa do Imposto sobre Serviços de Qualquer Natureza - ISS </t>
  </si>
  <si>
    <t>1.9.31.40.00</t>
  </si>
  <si>
    <t>Divida Ativa do Imposto de Renda Retido na Fonte - IRRF</t>
  </si>
  <si>
    <t>1.9.31.50.00</t>
  </si>
  <si>
    <t>Divida Ativa de outros tributos</t>
  </si>
  <si>
    <t>1.9.32.00.00</t>
  </si>
  <si>
    <t>7.1.00.00.00</t>
  </si>
  <si>
    <t>7.2.00.00.00</t>
  </si>
  <si>
    <t>Outros Benefícios Previdenciários</t>
  </si>
  <si>
    <t>Disponível</t>
  </si>
  <si>
    <t>Receita Estimada Total (PREVISÃO INICIAL constante na LEI ORÇAMENTÁRIA ANUAL - LOA)</t>
  </si>
  <si>
    <t>Despesa Fixada para o MUNICÍPIO (constante no BALANÇO ORÇAMENTÁRIO, considerando as alterações orçamentárias)</t>
  </si>
  <si>
    <t>Despesa Fixada para o MUNICÍPIO (FIXADO INICIAL constante na LEI ORÇAMENTÁRIA ANUAL - LOA, considerando as alterações orçamentárias)</t>
  </si>
  <si>
    <t>PT</t>
  </si>
  <si>
    <t>MUNICÍPIO</t>
  </si>
  <si>
    <t>SIGLA</t>
  </si>
  <si>
    <t>CÓDIGO / HIERARQUIA</t>
  </si>
  <si>
    <t>Belém do São Francisco</t>
  </si>
  <si>
    <t>Itamaracá</t>
  </si>
  <si>
    <t>Lagoa de Itaenga</t>
  </si>
  <si>
    <t>São Caetano</t>
  </si>
  <si>
    <t>São Vicente Férrer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</si>
  <si>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</si>
  <si>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</si>
  <si>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</si>
  <si>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</si>
  <si>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</si>
  <si>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</si>
  <si>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</si>
  <si>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</si>
  <si>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</si>
  <si>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</si>
  <si>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</si>
  <si>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P183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</si>
  <si>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</si>
  <si>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</si>
  <si>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</si>
  <si>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</si>
  <si>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</si>
  <si>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</si>
  <si>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</si>
  <si>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</si>
  <si>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</si>
  <si>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</si>
  <si>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</si>
  <si>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P023</t>
  </si>
  <si>
    <t>P024</t>
  </si>
  <si>
    <t>P025</t>
  </si>
  <si>
    <t>P026</t>
  </si>
  <si>
    <t>P027</t>
  </si>
  <si>
    <t>P028</t>
  </si>
  <si>
    <t>P029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</si>
  <si>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</si>
  <si>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</si>
  <si>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</si>
  <si>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</si>
  <si>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</si>
  <si>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</si>
  <si>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</si>
  <si>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</si>
  <si>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</si>
  <si>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</si>
  <si>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</si>
  <si>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</si>
  <si>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P172</t>
  </si>
  <si>
    <t>P042</t>
  </si>
  <si>
    <t>P043</t>
  </si>
  <si>
    <t>P178</t>
  </si>
  <si>
    <t>P044</t>
  </si>
  <si>
    <t>P045</t>
  </si>
  <si>
    <t>P046</t>
  </si>
  <si>
    <t>P047</t>
  </si>
  <si>
    <t>P048</t>
  </si>
  <si>
    <t>P049</t>
  </si>
  <si>
    <t>P050</t>
  </si>
  <si>
    <t>P051</t>
  </si>
  <si>
    <t>P052</t>
  </si>
  <si>
    <t>P053</t>
  </si>
  <si>
    <t>P170</t>
  </si>
  <si>
    <t>P054</t>
  </si>
  <si>
    <t>P055</t>
  </si>
  <si>
    <t>P056</t>
  </si>
  <si>
    <t>P057</t>
  </si>
  <si>
    <t>P058</t>
  </si>
  <si>
    <t>P059</t>
  </si>
  <si>
    <t>P060</t>
  </si>
  <si>
    <t>P061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</si>
  <si>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</si>
  <si>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</si>
  <si>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</si>
  <si>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</si>
  <si>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</si>
  <si>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</si>
  <si>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</si>
  <si>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</si>
  <si>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</si>
  <si>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</si>
  <si>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</si>
  <si>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</si>
  <si>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P074</t>
  </si>
  <si>
    <t>P075</t>
  </si>
  <si>
    <t>P076</t>
  </si>
  <si>
    <t>P077</t>
  </si>
  <si>
    <t>P078</t>
  </si>
  <si>
    <t>P079</t>
  </si>
  <si>
    <t>P080</t>
  </si>
  <si>
    <t>P081</t>
  </si>
  <si>
    <t>P082</t>
  </si>
  <si>
    <t>P083</t>
  </si>
  <si>
    <t>P182</t>
  </si>
  <si>
    <t>P084</t>
  </si>
  <si>
    <t>P179</t>
  </si>
  <si>
    <t>P085</t>
  </si>
  <si>
    <t>P086</t>
  </si>
  <si>
    <t>P169</t>
  </si>
  <si>
    <t>P087</t>
  </si>
  <si>
    <t>P088</t>
  </si>
  <si>
    <t>P089</t>
  </si>
  <si>
    <t>P171</t>
  </si>
  <si>
    <t>P091</t>
  </si>
  <si>
    <t>P090</t>
  </si>
  <si>
    <t>P177</t>
  </si>
  <si>
    <t>P092</t>
  </si>
  <si>
    <t>P093</t>
  </si>
  <si>
    <t>P094</t>
  </si>
  <si>
    <t>P095</t>
  </si>
  <si>
    <t>P180</t>
  </si>
  <si>
    <t>P096</t>
  </si>
  <si>
    <t>P097</t>
  </si>
  <si>
    <t>P147</t>
  </si>
  <si>
    <t>P098</t>
  </si>
  <si>
    <t>P099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</si>
  <si>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</si>
  <si>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</si>
  <si>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</si>
  <si>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</si>
  <si>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</si>
  <si>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</si>
  <si>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</si>
  <si>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</si>
  <si>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P109</t>
  </si>
  <si>
    <t>P108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</si>
  <si>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</si>
  <si>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</si>
  <si>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</si>
  <si>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</si>
  <si>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</si>
  <si>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</si>
  <si>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</si>
  <si>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</si>
  <si>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</si>
  <si>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</si>
  <si>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P174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</si>
  <si>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</si>
  <si>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</si>
  <si>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</si>
  <si>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</si>
  <si>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</si>
  <si>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</si>
  <si>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</si>
  <si>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</si>
  <si>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</si>
  <si>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P173</t>
  </si>
  <si>
    <t>P168</t>
  </si>
  <si>
    <t>P129</t>
  </si>
  <si>
    <t>P184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</si>
  <si>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</si>
  <si>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</si>
  <si>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</si>
  <si>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</si>
  <si>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</si>
  <si>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</si>
  <si>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</si>
  <si>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</si>
  <si>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</si>
  <si>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</si>
  <si>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</si>
  <si>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</si>
  <si>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</si>
  <si>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</si>
  <si>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</si>
  <si>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</si>
  <si>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</si>
  <si>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P148</t>
  </si>
  <si>
    <t>P149</t>
  </si>
  <si>
    <t>P150</t>
  </si>
  <si>
    <t>P151</t>
  </si>
  <si>
    <t>P152</t>
  </si>
  <si>
    <t>P181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</si>
  <si>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</si>
  <si>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</si>
  <si>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</si>
  <si>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</si>
  <si>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</si>
  <si>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</si>
  <si>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</si>
  <si>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</si>
  <si>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</si>
  <si>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</si>
  <si>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</si>
  <si>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</si>
  <si>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P176</t>
  </si>
  <si>
    <t>P165</t>
  </si>
  <si>
    <t>P166</t>
  </si>
  <si>
    <t>P167</t>
  </si>
  <si>
    <t>P175</t>
  </si>
  <si>
    <t>CÓD_MUNICÍPIO</t>
  </si>
  <si>
    <t>N.</t>
  </si>
  <si>
    <t>LISTAGEM DOS MUNICÍPIOS</t>
  </si>
  <si>
    <t>DADOS DO APLICATIVO</t>
  </si>
  <si>
    <t>FORMATO</t>
  </si>
  <si>
    <t>PT DESCRIÇÃO</t>
  </si>
  <si>
    <t>ITEM</t>
  </si>
  <si>
    <t>ANO BASE</t>
  </si>
  <si>
    <t>ANO BASE ..........................................................</t>
  </si>
  <si>
    <t>ORIGEM DOS DADOS ....................................................</t>
  </si>
  <si>
    <t>CÓDIGO DO MUNICÍPIO ....................................................</t>
  </si>
  <si>
    <t>PT - Responsáveis</t>
  </si>
  <si>
    <t>Nome do município em análise</t>
  </si>
  <si>
    <t>TEXTO</t>
  </si>
  <si>
    <t>[TAB_ORD_NOME_1]</t>
  </si>
  <si>
    <t>NULL</t>
  </si>
  <si>
    <t>PT RESPONSÁVEIS - PREFEITO 1 - NOME</t>
  </si>
  <si>
    <t>[TAB_ORD_CPF_1]</t>
  </si>
  <si>
    <t>PT RESPONSÁVEIS - PREFEITO 1 - CPF</t>
  </si>
  <si>
    <t>[TAB_ORD_EST_CIVIL_1]</t>
  </si>
  <si>
    <t>PT RESPONSÁVEIS - PREFEITO 1 - ESTADO CIVIL</t>
  </si>
  <si>
    <t>[TAB_ORD_END_1]</t>
  </si>
  <si>
    <t>PT RESPONSÁVEIS - PREFEITO 1 - ENDEREÇO</t>
  </si>
  <si>
    <t>[TAB_ORD_DT_DESIG_1]</t>
  </si>
  <si>
    <t>PT RESPONSÁVEIS - PREFEITO 1 - DATA DE DESIGNAÇÃO</t>
  </si>
  <si>
    <t>[TAB_ORD_DT_AFAST_1]</t>
  </si>
  <si>
    <t>PT RESPONSÁVEIS - PREFEITO 1 - DATA DE AFASTAMENTO</t>
  </si>
  <si>
    <t>[TAB_ORD_NOME_2]</t>
  </si>
  <si>
    <t>[TAB_ORD_CPF_2]</t>
  </si>
  <si>
    <t>[TAB_ORD_EST_CIVIL_2]</t>
  </si>
  <si>
    <t>[TAB_ORD_END_2]</t>
  </si>
  <si>
    <t>[TAB_ORD_DT_DESIG_2]</t>
  </si>
  <si>
    <t>[TAB_ORD_DT_AFAST_2]</t>
  </si>
  <si>
    <t>[TAB_ORD_NOME_3]</t>
  </si>
  <si>
    <t>PT RESPONSÁVEIS - PREFEITO 2 - NOME</t>
  </si>
  <si>
    <t>[TAB_ORD_CPF_3]</t>
  </si>
  <si>
    <t>PT RESPONSÁVEIS - PREFEITO 2 - CPF</t>
  </si>
  <si>
    <t>[TAB_ORD_EST_CIVIL_3]</t>
  </si>
  <si>
    <t>PT RESPONSÁVEIS - PREFEITO 2 - ESTADO CIVIL</t>
  </si>
  <si>
    <t>[TAB_ORD_END_3]</t>
  </si>
  <si>
    <t>PT RESPONSÁVEIS - PREFEITO 2 - ENDEREÇO</t>
  </si>
  <si>
    <t>[TAB_ORD_DT_DESIG_3]</t>
  </si>
  <si>
    <t>PT RESPONSÁVEIS - PREFEITO 2 - DATA DE DESIGNAÇÃO</t>
  </si>
  <si>
    <t>[TAB_ORD_DT_AFAST_3]</t>
  </si>
  <si>
    <t>PT RESPONSÁVEIS - PREFEITO 2 - DATA DE AFASTAMENTO</t>
  </si>
  <si>
    <t>[TAB_ORD_NOME_4]</t>
  </si>
  <si>
    <t>[TAB_ORD_CPF_4]</t>
  </si>
  <si>
    <t>[TAB_ORD_EST_CIVIL_4]</t>
  </si>
  <si>
    <t>[TAB_ORD_END_4]</t>
  </si>
  <si>
    <t>[TAB_ORD_DT_DESIG_4]</t>
  </si>
  <si>
    <t>[TAB_ORD_DT_AFAST_4]</t>
  </si>
  <si>
    <t>PT - Análise da Receita Arrecadada</t>
  </si>
  <si>
    <t>[An_Rec_Valor_1]</t>
  </si>
  <si>
    <t>NÚMERO</t>
  </si>
  <si>
    <t>[An_Rec_Valor_2]</t>
  </si>
  <si>
    <t>[An_Rec_Valor_3]</t>
  </si>
  <si>
    <t>[An_Rec_Valor_4]</t>
  </si>
  <si>
    <t>[An_Rec_Valor_5]</t>
  </si>
  <si>
    <t>[An_Rec_Valor_6]</t>
  </si>
  <si>
    <t>[An_Rec_Valor_7]</t>
  </si>
  <si>
    <t>[An_Rec_Valor_8]</t>
  </si>
  <si>
    <t>[An_Rec_Valor_9]</t>
  </si>
  <si>
    <t>[An_Rec_Valor_10]</t>
  </si>
  <si>
    <t>[An_Rec_Valor_11]</t>
  </si>
  <si>
    <t>[An_Rec_Valor_12]</t>
  </si>
  <si>
    <t>[An_Rec_Valor_13]</t>
  </si>
  <si>
    <t>[An_Rec_Valor_14]</t>
  </si>
  <si>
    <t>[An_Rec_Valor_15]</t>
  </si>
  <si>
    <t>[An_Rec_Valor_16]</t>
  </si>
  <si>
    <t>[An_Rec_Valor_17]</t>
  </si>
  <si>
    <t>[An_Rec_Valor_18]</t>
  </si>
  <si>
    <t>[An_Rec_Valor_19]</t>
  </si>
  <si>
    <t>[An_Rec_Valor_20]</t>
  </si>
  <si>
    <t>[An_Rec_Valor_21]</t>
  </si>
  <si>
    <t>[An_Rec_Valor_22]</t>
  </si>
  <si>
    <t>[An_Rec_Valor_23]</t>
  </si>
  <si>
    <t>[An_Rec_Valor_24]</t>
  </si>
  <si>
    <t>[An_Rec_Valor_25]</t>
  </si>
  <si>
    <t>[An_Rec_Valor_26]</t>
  </si>
  <si>
    <t>[An_Rec_Valor_27]</t>
  </si>
  <si>
    <t>[An_Rec_Valor_28]</t>
  </si>
  <si>
    <t>[An_Rec_Valor_29]</t>
  </si>
  <si>
    <t>[An_Rec_Valor_30]</t>
  </si>
  <si>
    <t>[An_Rec_Valor_31]</t>
  </si>
  <si>
    <t>[An_Rec_Valor_32]</t>
  </si>
  <si>
    <t>[An_Rec_Valor_32_1]</t>
  </si>
  <si>
    <t>1.2.10.29.16</t>
  </si>
  <si>
    <t>Compensação Financeira entre Regimes de Previdência</t>
  </si>
  <si>
    <t>[An_Rec_Valor_32_2]</t>
  </si>
  <si>
    <t>1.2.10.29.99</t>
  </si>
  <si>
    <t>Outras Contribuições Sociais para o RPPS</t>
  </si>
  <si>
    <t>[An_Rec_Valor_33]</t>
  </si>
  <si>
    <t>[An_Rec_Valor_34]</t>
  </si>
  <si>
    <t>[An_Rec_Valor_35]</t>
  </si>
  <si>
    <t>[An_Rec_Valor_36]</t>
  </si>
  <si>
    <t>[An_Rec_Valor_37]</t>
  </si>
  <si>
    <t>[An_Rec_Valor_38]</t>
  </si>
  <si>
    <t>[An_Rec_Valor_39]</t>
  </si>
  <si>
    <t>[An_Rec_Valor_40]</t>
  </si>
  <si>
    <t>[An_Rec_Valor_41]</t>
  </si>
  <si>
    <t>[An_Rec_Valor_42]</t>
  </si>
  <si>
    <t>[An_Rec_Valor_43]</t>
  </si>
  <si>
    <t>[An_Rec_Valor_44]</t>
  </si>
  <si>
    <t>[An_Rec_Valor_45]</t>
  </si>
  <si>
    <t>[An_Rec_Valor_46]</t>
  </si>
  <si>
    <t>[An_Rec_Valor_47]</t>
  </si>
  <si>
    <t>[An_Rec_Valor_48]</t>
  </si>
  <si>
    <t>[An_Rec_Valor_49]</t>
  </si>
  <si>
    <t>[An_Rec_Valor_50]</t>
  </si>
  <si>
    <t>[An_Rec_Valor_51]</t>
  </si>
  <si>
    <t>[An_Rec_Valor_52]</t>
  </si>
  <si>
    <t>[An_Rec_Valor_53]</t>
  </si>
  <si>
    <t>[An_Rec_Valor_54]</t>
  </si>
  <si>
    <t>[An_Rec_Valor_55]</t>
  </si>
  <si>
    <t>[An_Rec_Valor_56]</t>
  </si>
  <si>
    <t>[An_Rec_Valor_57]</t>
  </si>
  <si>
    <t>[An_Rec_Valor_58]</t>
  </si>
  <si>
    <t>[An_Rec_Valor_59]</t>
  </si>
  <si>
    <t>[An_Rec_Valor_60]</t>
  </si>
  <si>
    <t>[An_Rec_Valor_61]</t>
  </si>
  <si>
    <t>[An_Rec_Valor_62]</t>
  </si>
  <si>
    <t>[An_Rec_Valor_63]</t>
  </si>
  <si>
    <t>[An_Rec_Valor_64]</t>
  </si>
  <si>
    <t>[An_Rec_Valor_65]</t>
  </si>
  <si>
    <t>[An_Rec_Valor_66]</t>
  </si>
  <si>
    <t>[An_Rec_Valor_67]</t>
  </si>
  <si>
    <t>[An_Rec_Valor_68]</t>
  </si>
  <si>
    <t>[An_Rec_Valor_69]</t>
  </si>
  <si>
    <t>[An_Rec_Valor_70]</t>
  </si>
  <si>
    <t>[An_Rec_Valor_71]</t>
  </si>
  <si>
    <t>[An_Rec_Valor_72]</t>
  </si>
  <si>
    <t>[An_Rec_Valor_73]</t>
  </si>
  <si>
    <t>[An_Rec_Valor_74]</t>
  </si>
  <si>
    <t>[An_Rec_Valor_75]</t>
  </si>
  <si>
    <t>[An_Rec_Valor_76]</t>
  </si>
  <si>
    <t>[An_Rec_Valor_77]</t>
  </si>
  <si>
    <t>[An_Rec_Valor_78]</t>
  </si>
  <si>
    <t>[An_Rec_Valor_79]</t>
  </si>
  <si>
    <t>[An_Rec_Valor_80]</t>
  </si>
  <si>
    <t>[An_Rec_Valor_81]</t>
  </si>
  <si>
    <t>[An_Rec_Valor_82]</t>
  </si>
  <si>
    <t>[An_Rec_Valor_83]</t>
  </si>
  <si>
    <t>[An_Rec_Valor_84]</t>
  </si>
  <si>
    <t>[An_Rec_Valor_85]</t>
  </si>
  <si>
    <t>[An_Rec_Valor_86]</t>
  </si>
  <si>
    <t>[An_Rec_Valor_87]</t>
  </si>
  <si>
    <t>[An_Rec_Valor_88]</t>
  </si>
  <si>
    <t>[An_Rec_Valor_89]</t>
  </si>
  <si>
    <t>[An_Rec_Valor_90]</t>
  </si>
  <si>
    <t>[An_Rec_Valor_91]</t>
  </si>
  <si>
    <t>[An_Rec_Valor_92]</t>
  </si>
  <si>
    <t>[An_Rec_Valor_93]</t>
  </si>
  <si>
    <t>[An_Rec_Valor_94]</t>
  </si>
  <si>
    <t>[An_Rec_Valor_95]</t>
  </si>
  <si>
    <t>[An_Rec_Valor_96]</t>
  </si>
  <si>
    <t>[An_Rec_Valor_97]</t>
  </si>
  <si>
    <t>[An_Rec_Valor_98]</t>
  </si>
  <si>
    <t>[An_Rec_Valor_99]</t>
  </si>
  <si>
    <t>[An_Rec_Valor_100]</t>
  </si>
  <si>
    <t>[An_Rec_Valor_101]</t>
  </si>
  <si>
    <t>[An_Rec_Valor_102]</t>
  </si>
  <si>
    <t>[An_Rec_Valor_103]</t>
  </si>
  <si>
    <t>[An_Rec_Valor_104]</t>
  </si>
  <si>
    <t>[An_Rec_Valor_105]</t>
  </si>
  <si>
    <t>[An_Rec_Valor_106]</t>
  </si>
  <si>
    <t>[An_Rec_Valor_107]</t>
  </si>
  <si>
    <t>[An_Rec_Valor_108]</t>
  </si>
  <si>
    <t>[An_Rec_Valor_109]</t>
  </si>
  <si>
    <t>[An_Rec_Valor_110]</t>
  </si>
  <si>
    <t>[An_Rec_Valor_111]</t>
  </si>
  <si>
    <t>[An_Rec_Valor_112]</t>
  </si>
  <si>
    <t>[An_Rec_Valor_113]</t>
  </si>
  <si>
    <t>[An_Rec_Valor_114]</t>
  </si>
  <si>
    <t>[An_Rec_Valor_115]</t>
  </si>
  <si>
    <t>[An_Rec_Valor_116]</t>
  </si>
  <si>
    <t>[An_Rec_Valor_117]</t>
  </si>
  <si>
    <t>[An_Rec_Valor_118]</t>
  </si>
  <si>
    <t>[An_Rec_Valor_119]</t>
  </si>
  <si>
    <t>[An_Rec_Valor_120]</t>
  </si>
  <si>
    <t>[An_Rec_Valor_121]</t>
  </si>
  <si>
    <t>[An_Rec_Valor_122]</t>
  </si>
  <si>
    <t>[An_Rec_Valor_123]</t>
  </si>
  <si>
    <t>[An_Rec_Valor_124]</t>
  </si>
  <si>
    <t>[An_Rec_Valor_125]</t>
  </si>
  <si>
    <t>[An_Rec_Valor_126]</t>
  </si>
  <si>
    <t>[An_Rec_Valor_127]</t>
  </si>
  <si>
    <t>[An_Rec_Valor_128]</t>
  </si>
  <si>
    <t>[An_Rec_Valor_129]</t>
  </si>
  <si>
    <t>[An_Rec_Valor_130]</t>
  </si>
  <si>
    <t>[An_Rec_Valor_131]</t>
  </si>
  <si>
    <t>[An_Rec_Valor_132]</t>
  </si>
  <si>
    <t>[An_Rec_Valor_133]</t>
  </si>
  <si>
    <t>[An_Rec_Valor_134]</t>
  </si>
  <si>
    <t>[An_Rec_Valor_136]</t>
  </si>
  <si>
    <t>[An_Rec_Valor_137]</t>
  </si>
  <si>
    <t>[An_Rec_Valor_138]</t>
  </si>
  <si>
    <t>[An_Rec_Valor_139]</t>
  </si>
  <si>
    <t>[An_Rec_Valor_140]</t>
  </si>
  <si>
    <t>[An_Rec_Valor_141]</t>
  </si>
  <si>
    <t>[An_Rec_Valor_142]</t>
  </si>
  <si>
    <t>[An_Rec_Valor_143]</t>
  </si>
  <si>
    <t>[An_Rec_Valor_135]</t>
  </si>
  <si>
    <t>[An_Rec_Valor_143_1]</t>
  </si>
  <si>
    <t>[An_Rec_Valor_144]</t>
  </si>
  <si>
    <t>[An_Rec_Valor_145]</t>
  </si>
  <si>
    <t>[An_Rec_Valor_146]</t>
  </si>
  <si>
    <t>[An_Rec_Valor_147]</t>
  </si>
  <si>
    <t>[An_Rec_Valor_148]</t>
  </si>
  <si>
    <t>[An_Rec_Valor_149]</t>
  </si>
  <si>
    <t>[An_Rec_Valor_150]</t>
  </si>
  <si>
    <t>[An_Rec_Valor_151]</t>
  </si>
  <si>
    <t>[An_Rec_Valor_152]</t>
  </si>
  <si>
    <t>[An_Rec_Valor_153]</t>
  </si>
  <si>
    <t>[An_Rec_Valor_154]</t>
  </si>
  <si>
    <t>[An_Rec_Valor_155]</t>
  </si>
  <si>
    <t>[An_Rec_Valor_156]</t>
  </si>
  <si>
    <t>[An_Rec_Valor_157]</t>
  </si>
  <si>
    <t>[An_Rec_Valor_158]</t>
  </si>
  <si>
    <t>[An_Rec_Valor_159]</t>
  </si>
  <si>
    <t>[An_Rec_Valor_160]</t>
  </si>
  <si>
    <t>[An_Rec_Valor_161]</t>
  </si>
  <si>
    <t>[An_Rec_Valor_162]</t>
  </si>
  <si>
    <t>[An_Rec_Valor_163]</t>
  </si>
  <si>
    <t>[An_Rec_Valor_164]</t>
  </si>
  <si>
    <t>[An_Rec_Valor_165]</t>
  </si>
  <si>
    <t>[An_Rec_Valor_166]</t>
  </si>
  <si>
    <t>[An_Rec_Valor_167]</t>
  </si>
  <si>
    <t>[An_Rec_Valor_168]</t>
  </si>
  <si>
    <t>[An_Rec_Valor_169]</t>
  </si>
  <si>
    <t>[An_Rec_Valor_170]</t>
  </si>
  <si>
    <t>[An_Rec_Valor_171]</t>
  </si>
  <si>
    <t>[An_Rec_Valor_172]</t>
  </si>
  <si>
    <t>[An_Rec_Valor_173]</t>
  </si>
  <si>
    <t>[An_Rec_Valor_174]</t>
  </si>
  <si>
    <t>[An_Rec_Valor_175]</t>
  </si>
  <si>
    <t>[An_Rec_Valor_176]</t>
  </si>
  <si>
    <t>[An_Rec_Valor_177]</t>
  </si>
  <si>
    <t>[An_Rec_Valor_178]</t>
  </si>
  <si>
    <t>[An_Rec_Valor_179]</t>
  </si>
  <si>
    <t>[An_Rec_Valor_180]</t>
  </si>
  <si>
    <t>[An_Rec_Valor_181]</t>
  </si>
  <si>
    <t>[An_Rec_Valor_182]</t>
  </si>
  <si>
    <t>[An_Rec_Valor_183]</t>
  </si>
  <si>
    <t>[An_Rec_Valor_184]</t>
  </si>
  <si>
    <t>[An_Rec_Valor_185]</t>
  </si>
  <si>
    <t>[An_Rec_Valor_186]</t>
  </si>
  <si>
    <t>[An_Rec_Valor_187]</t>
  </si>
  <si>
    <t>[An_Rec_Valor_188]</t>
  </si>
  <si>
    <t>[An_Rec_Valor_189]</t>
  </si>
  <si>
    <t>[An_Rec_Valor_190]</t>
  </si>
  <si>
    <t>[An_Rec_Valor_191]</t>
  </si>
  <si>
    <t>[An_Rec_Valor_192]</t>
  </si>
  <si>
    <t>[An_Rec_Valor_193]</t>
  </si>
  <si>
    <t>[An_Rec_Valor_194]</t>
  </si>
  <si>
    <t>[An_Rec_Valor_195]</t>
  </si>
  <si>
    <t>[An_Rec_Valor_196]</t>
  </si>
  <si>
    <t>[An_Rec_Valor_197]</t>
  </si>
  <si>
    <t>[An_Rec_Valor_198]</t>
  </si>
  <si>
    <t>[An_Rec_Valor_199]</t>
  </si>
  <si>
    <t>[An_Rec_Valor_200]</t>
  </si>
  <si>
    <t>[An_Rec_Valor_201]</t>
  </si>
  <si>
    <t>[An_Rec_Valor_202]</t>
  </si>
  <si>
    <t>[An_Rec_Valor_203]</t>
  </si>
  <si>
    <t>[An_Rec_Valor_204]</t>
  </si>
  <si>
    <t>[An_Rec_Valor_205]</t>
  </si>
  <si>
    <t>[An_Rec_Valor_206]</t>
  </si>
  <si>
    <t>[An_Rec_Valor_207]</t>
  </si>
  <si>
    <t>[An_Rec_Valor_208]</t>
  </si>
  <si>
    <t>[An_Rec_Valor_209]</t>
  </si>
  <si>
    <t>[An_Rec_Valor_210]</t>
  </si>
  <si>
    <t>9.1.0.00.00.00</t>
  </si>
  <si>
    <t>[An_Rec_Valor_211]</t>
  </si>
  <si>
    <t>[An_Rec_Valor_212]</t>
  </si>
  <si>
    <t>[An_Rec_Valor_213]</t>
  </si>
  <si>
    <t>[An_Rec_Valor_214]</t>
  </si>
  <si>
    <t>[An_Rec_Valor_215]</t>
  </si>
  <si>
    <t>Dedução das Receitas de Transferência dos Estados</t>
  </si>
  <si>
    <t>[An_Rec_Valor_216]</t>
  </si>
  <si>
    <t>[An_Rec_Valor_217]</t>
  </si>
  <si>
    <t>[An_Rec_Valor_218]</t>
  </si>
  <si>
    <t>[An_Rec_Valor_219]</t>
  </si>
  <si>
    <t>9.x.x.xx.xx.xx</t>
  </si>
  <si>
    <t>[An_Rec_Valor_220]</t>
  </si>
  <si>
    <t>INTR 7.0.00.00.00</t>
  </si>
  <si>
    <t>[An_Rec_Valor_221]</t>
  </si>
  <si>
    <t>INTR 7.1.00.00.00</t>
  </si>
  <si>
    <t>[An_Rec_Valor_222]</t>
  </si>
  <si>
    <t>INTR 7.2.00.00.00</t>
  </si>
  <si>
    <t>[An_Rec_Valor_223]</t>
  </si>
  <si>
    <t>INTR 8.0.00.00.00</t>
  </si>
  <si>
    <t>PT - Histórico do Limite da DTP</t>
  </si>
  <si>
    <t>[DTP_Valor_1]</t>
  </si>
  <si>
    <t>01.</t>
  </si>
  <si>
    <t xml:space="preserve">DESPESA BRUTA COM PESSOAL  </t>
  </si>
  <si>
    <t>[DTP_Valor_2]</t>
  </si>
  <si>
    <t>01.01.</t>
  </si>
  <si>
    <t xml:space="preserve">Ativo  </t>
  </si>
  <si>
    <t>[DTP_Valor_3]</t>
  </si>
  <si>
    <t>01.01.01.</t>
  </si>
  <si>
    <t>[DTP_Valor_4]</t>
  </si>
  <si>
    <t>01.01.02.</t>
  </si>
  <si>
    <t>[DTP_Valor_5]</t>
  </si>
  <si>
    <t>01.01.03.</t>
  </si>
  <si>
    <t xml:space="preserve">Vencimento e Vantagens Fixas - Pessoal Civil  </t>
  </si>
  <si>
    <t>[DTP_Valor_6]</t>
  </si>
  <si>
    <t>01.01.04.</t>
  </si>
  <si>
    <t xml:space="preserve">Obrigações Patronais (para o RGPS e RPPS - Fundo ou Instituto) </t>
  </si>
  <si>
    <t>[DTP_Valor_7]</t>
  </si>
  <si>
    <t>01.01.05.</t>
  </si>
  <si>
    <t xml:space="preserve">Outras Despesas Variáveis - Pessoal Civil </t>
  </si>
  <si>
    <t>[DTP_Valor_8]</t>
  </si>
  <si>
    <t>01.01.06.</t>
  </si>
  <si>
    <t>[DTP_Valor_9]</t>
  </si>
  <si>
    <t>01.01.07.</t>
  </si>
  <si>
    <t>[DTP_Valor_10]</t>
  </si>
  <si>
    <t>01.01.08.</t>
  </si>
  <si>
    <t xml:space="preserve">Despesas de exercícios Anteriores  </t>
  </si>
  <si>
    <t>[DTP_Valor_11]</t>
  </si>
  <si>
    <t>01.01.09.</t>
  </si>
  <si>
    <t xml:space="preserve">Outros  </t>
  </si>
  <si>
    <t>[DTP_Valor_12]</t>
  </si>
  <si>
    <t>01.01.09.01.</t>
  </si>
  <si>
    <t>[DTP_Valor_13]</t>
  </si>
  <si>
    <t>01.01.09.02.</t>
  </si>
  <si>
    <t>[DTP_Valor_14]</t>
  </si>
  <si>
    <t>01.01.09.03.</t>
  </si>
  <si>
    <t>[DTP_Valor_15]</t>
  </si>
  <si>
    <t>01.01.09.04.</t>
  </si>
  <si>
    <t>[DTP_Valor_16]</t>
  </si>
  <si>
    <t>01.01.09.05.</t>
  </si>
  <si>
    <t>[DTP_Valor_17]</t>
  </si>
  <si>
    <t>01.01.09.06.</t>
  </si>
  <si>
    <t>[DTP_Valor_18]</t>
  </si>
  <si>
    <t>01.01.09.07.</t>
  </si>
  <si>
    <t>[DTP_Valor_19]</t>
  </si>
  <si>
    <t>01.01.09.08.</t>
  </si>
  <si>
    <t>[DTP_Valor_20]</t>
  </si>
  <si>
    <t>01.01.09.09.</t>
  </si>
  <si>
    <t>[DTP_Valor_21]</t>
  </si>
  <si>
    <t>01.01.09.10.</t>
  </si>
  <si>
    <t>[DTP_Valor_22]</t>
  </si>
  <si>
    <t>01.02.</t>
  </si>
  <si>
    <t xml:space="preserve">Inativo e Pensionista  </t>
  </si>
  <si>
    <t>[DTP_Valor_23]</t>
  </si>
  <si>
    <t>01.02.01.</t>
  </si>
  <si>
    <t>Aposentadoria e Reforma</t>
  </si>
  <si>
    <t>[DTP_Valor_24]</t>
  </si>
  <si>
    <t>01.02.02.</t>
  </si>
  <si>
    <t>[DTP_Valor_25]</t>
  </si>
  <si>
    <t>01.02.03.</t>
  </si>
  <si>
    <t>[DTP_Valor_26]</t>
  </si>
  <si>
    <t>01.02.04.</t>
  </si>
  <si>
    <t>[DTP_Valor_27]</t>
  </si>
  <si>
    <t>01.02.05.</t>
  </si>
  <si>
    <t xml:space="preserve">Sentenças Judiciais  </t>
  </si>
  <si>
    <t>[DTP_Valor_28]</t>
  </si>
  <si>
    <t>01.02.06.</t>
  </si>
  <si>
    <t xml:space="preserve">Despesas de exercícios anteriores </t>
  </si>
  <si>
    <t>[DTP_Valor_29]</t>
  </si>
  <si>
    <t>01.02.07.</t>
  </si>
  <si>
    <t xml:space="preserve">Outros </t>
  </si>
  <si>
    <t>[DTP_Valor_30]</t>
  </si>
  <si>
    <t>01.02.07.01.</t>
  </si>
  <si>
    <t>[DTP_Valor_31]</t>
  </si>
  <si>
    <t>01.02.07.02.</t>
  </si>
  <si>
    <t>[DTP_Valor_32]</t>
  </si>
  <si>
    <t>01.02.07.03.</t>
  </si>
  <si>
    <t>[DTP_Valor_33]</t>
  </si>
  <si>
    <t>01.02.07.04.</t>
  </si>
  <si>
    <t>[DTP_Valor_34]</t>
  </si>
  <si>
    <t>01.02.07.05.</t>
  </si>
  <si>
    <t>[DTP_Valor_35]</t>
  </si>
  <si>
    <t>01.02.07.06.</t>
  </si>
  <si>
    <t>[DTP_Valor_36]</t>
  </si>
  <si>
    <t>01.02.07.07.</t>
  </si>
  <si>
    <t>[DTP_Valor_37]</t>
  </si>
  <si>
    <t>01.02.07.08.</t>
  </si>
  <si>
    <t>[DTP_Valor_38]</t>
  </si>
  <si>
    <t>01.02.07.09.</t>
  </si>
  <si>
    <t>[DTP_Valor_39]</t>
  </si>
  <si>
    <t>01.02.07.10.</t>
  </si>
  <si>
    <t>[DTP_Valor_40]</t>
  </si>
  <si>
    <t>01.03.</t>
  </si>
  <si>
    <t xml:space="preserve">Outras despesas de pessoal (§ 1º, art. 18, da LRF)  </t>
  </si>
  <si>
    <t>[DTP_Valor_41]</t>
  </si>
  <si>
    <t>02.</t>
  </si>
  <si>
    <t xml:space="preserve">DEDUÇÕES (§ 1º do art. 19 da LRF) </t>
  </si>
  <si>
    <t>[DTP_Valor_42]</t>
  </si>
  <si>
    <t>02.01.</t>
  </si>
  <si>
    <t>[DTP_Valor_43]</t>
  </si>
  <si>
    <t>02.02.</t>
  </si>
  <si>
    <t xml:space="preserve">Decorrentes de Decisão Judicial </t>
  </si>
  <si>
    <t>[DTP_Valor_44]</t>
  </si>
  <si>
    <t>02.03.</t>
  </si>
  <si>
    <t>Despesas de exercícios anteriores</t>
  </si>
  <si>
    <t>[DTP_Valor_45]</t>
  </si>
  <si>
    <t>02.04.</t>
  </si>
  <si>
    <t>Inativos e Pensionistas com Recursos Vinculados (art. 19, VI, da LRF)</t>
  </si>
  <si>
    <t>[DTP_Valor_46]</t>
  </si>
  <si>
    <t>02.05.</t>
  </si>
  <si>
    <t>Outras deduções (especificar no comando OBS e BLOCO DE NOTAS)</t>
  </si>
  <si>
    <t>[DTP_Valor_47]</t>
  </si>
  <si>
    <t>02.05.01.</t>
  </si>
  <si>
    <t>[DTP_Valor_48]</t>
  </si>
  <si>
    <t>02.05.02.</t>
  </si>
  <si>
    <t>[DTP_Valor_49]</t>
  </si>
  <si>
    <t>02.05.03.</t>
  </si>
  <si>
    <t>[DTP_Valor_50]</t>
  </si>
  <si>
    <t>02.05.04.</t>
  </si>
  <si>
    <t>[DTP_Valor_51]</t>
  </si>
  <si>
    <t>02.05.05.</t>
  </si>
  <si>
    <t>[DTP_Valor_52]</t>
  </si>
  <si>
    <t>02.05.06.</t>
  </si>
  <si>
    <t>[DTP_Valor_53]</t>
  </si>
  <si>
    <t>02.05.07.</t>
  </si>
  <si>
    <t>[DTP_Valor_54]</t>
  </si>
  <si>
    <t>02.05.08.</t>
  </si>
  <si>
    <t>[DTP_Valor_55]</t>
  </si>
  <si>
    <t>02.05.09.</t>
  </si>
  <si>
    <t>[DTP_Valor_56]</t>
  </si>
  <si>
    <t>02.05.10.</t>
  </si>
  <si>
    <t>[DTP_Valor_57]</t>
  </si>
  <si>
    <t>03.</t>
  </si>
  <si>
    <t xml:space="preserve">DESPESA TOTAL COM PESSOAL - DTP = (1-2) </t>
  </si>
  <si>
    <t>[DTP_Valor_58]</t>
  </si>
  <si>
    <t>04.</t>
  </si>
  <si>
    <t>RECEITA CORRENTE LÍQUIDA</t>
  </si>
  <si>
    <t>[DTP_Valor_59]</t>
  </si>
  <si>
    <t>05.</t>
  </si>
  <si>
    <t xml:space="preserve">COMPROMETIMENTO DA DTP = DTP/RCL (100%) </t>
  </si>
  <si>
    <t>PT - Apuração da DTP</t>
  </si>
  <si>
    <t>[DTP_Valor_12_D]</t>
  </si>
  <si>
    <t>01.01.09.01.D</t>
  </si>
  <si>
    <t>[DTP_Valor_13_D]</t>
  </si>
  <si>
    <t>01.01.09.02.D</t>
  </si>
  <si>
    <t>[DTP_Valor_14_D]</t>
  </si>
  <si>
    <t>01.01.09.03.D</t>
  </si>
  <si>
    <t>[DTP_Valor_15_D]</t>
  </si>
  <si>
    <t>01.01.09.04.D</t>
  </si>
  <si>
    <t>[DTP_Valor_16_D]</t>
  </si>
  <si>
    <t>01.01.09.05.D</t>
  </si>
  <si>
    <t>[DTP_Valor_17_D]</t>
  </si>
  <si>
    <t>01.01.09.06.D</t>
  </si>
  <si>
    <t>[DTP_Valor_18_D]</t>
  </si>
  <si>
    <t>01.01.09.07.D</t>
  </si>
  <si>
    <t>[DTP_Valor_19_D]</t>
  </si>
  <si>
    <t>01.01.09.08.D</t>
  </si>
  <si>
    <t>[DTP_Valor_20_D]</t>
  </si>
  <si>
    <t>01.01.09.09.D</t>
  </si>
  <si>
    <t>[DTP_Valor_21_D]</t>
  </si>
  <si>
    <t>01.01.09.10.D</t>
  </si>
  <si>
    <t>[DTP_Valor_30_D]</t>
  </si>
  <si>
    <t>01.02.07.01.D</t>
  </si>
  <si>
    <t>[DTP_Valor_31_D]</t>
  </si>
  <si>
    <t>01.02.07.02.D</t>
  </si>
  <si>
    <t>[DTP_Valor_32_D]</t>
  </si>
  <si>
    <t>01.02.07.03.D</t>
  </si>
  <si>
    <t>[DTP_Valor_33_D]</t>
  </si>
  <si>
    <t>01.02.07.04.D</t>
  </si>
  <si>
    <t>[DTP_Valor_34_D]</t>
  </si>
  <si>
    <t>01.02.07.05.D</t>
  </si>
  <si>
    <t>[DTP_Valor_35_D]</t>
  </si>
  <si>
    <t>01.02.07.06.D</t>
  </si>
  <si>
    <t>[DTP_Valor_36_D]</t>
  </si>
  <si>
    <t>01.02.07.07.D</t>
  </si>
  <si>
    <t>[DTP_Valor_37_D]</t>
  </si>
  <si>
    <t>01.02.07.08.D</t>
  </si>
  <si>
    <t>[DTP_Valor_38_D]</t>
  </si>
  <si>
    <t>01.02.07.09.D</t>
  </si>
  <si>
    <t>[DTP_Valor_39_D]</t>
  </si>
  <si>
    <t>01.02.07.10.D</t>
  </si>
  <si>
    <t>[DTP_Valor_47_D]</t>
  </si>
  <si>
    <t>02.05.01.D</t>
  </si>
  <si>
    <t>[DTP_Valor_48_D]</t>
  </si>
  <si>
    <t>02.05.02.D</t>
  </si>
  <si>
    <t>[DTP_Valor_49_D]</t>
  </si>
  <si>
    <t>02.05.03.D</t>
  </si>
  <si>
    <t>[DTP_Valor_50_D]</t>
  </si>
  <si>
    <t>02.05.04.D</t>
  </si>
  <si>
    <t>[DTP_Valor_51_D]</t>
  </si>
  <si>
    <t>02.05.05.D</t>
  </si>
  <si>
    <t>[DTP_Valor_52_D]</t>
  </si>
  <si>
    <t>02.05.06.D</t>
  </si>
  <si>
    <t>[DTP_Valor_53_D]</t>
  </si>
  <si>
    <t>02.05.07.D</t>
  </si>
  <si>
    <t>[DTP_Valor_54_D]</t>
  </si>
  <si>
    <t>02.05.08.D</t>
  </si>
  <si>
    <t>[DTP_Valor_55_D]</t>
  </si>
  <si>
    <t>02.05.09.D</t>
  </si>
  <si>
    <t>[DTP_Valor_56_D]</t>
  </si>
  <si>
    <t>02.05.10.D</t>
  </si>
  <si>
    <t>PT - Comprometimento DCL</t>
  </si>
  <si>
    <t>[DCL_Valor_1]</t>
  </si>
  <si>
    <t>DÍVIDA CONSOLIDADA CONTABILIZADA (DC)</t>
  </si>
  <si>
    <t>[DCL_Valor_2]</t>
  </si>
  <si>
    <t>Dívida Mobiliária</t>
  </si>
  <si>
    <t>[DCL_Valor_3]</t>
  </si>
  <si>
    <t>Dívida Contratual</t>
  </si>
  <si>
    <t>[DCL_Valor_4]</t>
  </si>
  <si>
    <t>Precatórios</t>
  </si>
  <si>
    <t>[DCL_Valor_5]</t>
  </si>
  <si>
    <t>RPPS</t>
  </si>
  <si>
    <t>[DCL_Valor_6]</t>
  </si>
  <si>
    <t>INSS</t>
  </si>
  <si>
    <t>[DCL_Valor_7]</t>
  </si>
  <si>
    <t>PASEP</t>
  </si>
  <si>
    <t>[DCL_Valor_8]</t>
  </si>
  <si>
    <t>COMPESA</t>
  </si>
  <si>
    <t>[DCL_Valor_9]</t>
  </si>
  <si>
    <t>Demais Dívidas</t>
  </si>
  <si>
    <t>[DCL_Valor_10]</t>
  </si>
  <si>
    <t>DÍVIDA CONSOLIDADA NÃO CONTABILIZADA (DNC)</t>
  </si>
  <si>
    <t>[DCL_Valor_11]</t>
  </si>
  <si>
    <t>[DCL_Valor_12]</t>
  </si>
  <si>
    <t>[DCL_Valor_13]</t>
  </si>
  <si>
    <t>[DCL_Valor_14]</t>
  </si>
  <si>
    <t>[DCL_Valor_15]</t>
  </si>
  <si>
    <t>[DCL_Valor_16]</t>
  </si>
  <si>
    <t>DÍVIDA CONSOLIDADA TOTAL (01 + 02)</t>
  </si>
  <si>
    <t>[DCL_Valor_17]</t>
  </si>
  <si>
    <t>DEDUÇÕES</t>
  </si>
  <si>
    <t>[DCL_Valor_18]</t>
  </si>
  <si>
    <t>04.01.</t>
  </si>
  <si>
    <t>Disponibilidade de Caixa Bruta</t>
  </si>
  <si>
    <t>[DCL_Valor_19]</t>
  </si>
  <si>
    <t>04.02.</t>
  </si>
  <si>
    <t>Demais Haveres Financeiros</t>
  </si>
  <si>
    <t>[DCL_Valor_20]</t>
  </si>
  <si>
    <t>04.03.</t>
  </si>
  <si>
    <t>(-) Restos a Pagar Processados</t>
  </si>
  <si>
    <t>[DCL_Valor_21]</t>
  </si>
  <si>
    <t>DÍVIDA CONSOLIDADA LÍQUIDA (DCL) – (03 - 04)</t>
  </si>
  <si>
    <t>[DCL_Valor_22]</t>
  </si>
  <si>
    <t>06.</t>
  </si>
  <si>
    <t>Receita Corrente Líquida (RCL)</t>
  </si>
  <si>
    <t>[DCL_Valor_23]</t>
  </si>
  <si>
    <t>07.</t>
  </si>
  <si>
    <t>% da DC sobre a RCL  = Comprometimento da DC = (03/06)x100</t>
  </si>
  <si>
    <t>[DCL_Valor_24]</t>
  </si>
  <si>
    <t>08.</t>
  </si>
  <si>
    <t>% da DCL sobre a RCL = Comprometimento da DCL = (05/06)x100</t>
  </si>
  <si>
    <t>[DCL_Valor_25]</t>
  </si>
  <si>
    <t>09.</t>
  </si>
  <si>
    <t>Limite definido por Resolução do Senado Federal- 120%</t>
  </si>
  <si>
    <t>[DCL_Valor_26]</t>
  </si>
  <si>
    <t>10.</t>
  </si>
  <si>
    <t>Limite Alerta (inciso III do § 1º do art. 59 da LRF) - 108%</t>
  </si>
  <si>
    <t>[DCL_Valor_11_D]</t>
  </si>
  <si>
    <t>02.01.D</t>
  </si>
  <si>
    <t>[DCL_Valor_12_D]</t>
  </si>
  <si>
    <t>02.02.D</t>
  </si>
  <si>
    <t>[DCL_Valor_13_D]</t>
  </si>
  <si>
    <t>02.03.D</t>
  </si>
  <si>
    <t>[DCL_Valor_14_D]</t>
  </si>
  <si>
    <t>02.04.D</t>
  </si>
  <si>
    <t>[DCL_Valor_15_D]</t>
  </si>
  <si>
    <t>02.05.D</t>
  </si>
  <si>
    <t>PT - Limite MDE</t>
  </si>
  <si>
    <t>[MDE_Valor_1]</t>
  </si>
  <si>
    <t xml:space="preserve">DESPESAS COM AÇÕES TÍPICAS DE MANUTENÇÃO E DESENVOLVIMENTO DO ENSINO (1.1+ ... + 1.4)  </t>
  </si>
  <si>
    <t>[MDE_Valor_2]</t>
  </si>
  <si>
    <t>[MDE_Valor_3]</t>
  </si>
  <si>
    <t xml:space="preserve">01.01.01 </t>
  </si>
  <si>
    <t xml:space="preserve">Despesas custeadas com Recursos do FUNDEB </t>
  </si>
  <si>
    <t>[MDE_Valor_4]</t>
  </si>
  <si>
    <t xml:space="preserve">Despesas custeadas com Outros Recursos de Impostos  </t>
  </si>
  <si>
    <t>[MDE_Valor_5]</t>
  </si>
  <si>
    <t>Restos a pagar não-processados, pagos no exercício</t>
  </si>
  <si>
    <t>[MDE_Valor_6]</t>
  </si>
  <si>
    <t>[MDE_Valor_7]</t>
  </si>
  <si>
    <t>Despesas custeadas com Recursos do FUNDEB</t>
  </si>
  <si>
    <t>[MDE_Valor_8]</t>
  </si>
  <si>
    <t>Despesas custeadas com Outros Recursos de Impostos</t>
  </si>
  <si>
    <t>[MDE_Valor_9]</t>
  </si>
  <si>
    <t xml:space="preserve">Restos a pagar não-processados, pagos no exercício </t>
  </si>
  <si>
    <t>[MDE_Valor_10]</t>
  </si>
  <si>
    <t>Diferença Negativa do FUNDEB  (se for o caso)</t>
  </si>
  <si>
    <t>[MDE_Valor_11]</t>
  </si>
  <si>
    <t>01.04.</t>
  </si>
  <si>
    <t>Outras (especificar no comando OBSERVAÇÃO)</t>
  </si>
  <si>
    <t>[MDE_Valor_12]</t>
  </si>
  <si>
    <t>01.04.01.</t>
  </si>
  <si>
    <t xml:space="preserve">Ensino Profissional, quando integrado ao ensino regular (Educação infantil e fundamental)  </t>
  </si>
  <si>
    <t>[MDE_Valor_13]</t>
  </si>
  <si>
    <t>01.04.02.</t>
  </si>
  <si>
    <t>[MDE_Valor_14]</t>
  </si>
  <si>
    <t>01.04.03.</t>
  </si>
  <si>
    <t xml:space="preserve">Educação Especial, quando integrado ao ensino regular (Educação infantil e fundamental) </t>
  </si>
  <si>
    <t>[MDE_Valor_15]</t>
  </si>
  <si>
    <t>01.04.04.</t>
  </si>
  <si>
    <t xml:space="preserve">Despesas com obras, quando destinada ao ensino regular (Educação infantil e fundamental)  </t>
  </si>
  <si>
    <t>[MDE_Valor_16]</t>
  </si>
  <si>
    <t>01.04.05.</t>
  </si>
  <si>
    <t>Outras despesas, quando destinadas ao ensino regular (Educação infantil e fundamental)</t>
  </si>
  <si>
    <t>[MDE_Valor_17]</t>
  </si>
  <si>
    <t>01.04.05.01.</t>
  </si>
  <si>
    <t>[MDE_Valor_18]</t>
  </si>
  <si>
    <t>01.04.05.02.</t>
  </si>
  <si>
    <t>[MDE_Valor_19]</t>
  </si>
  <si>
    <t>01.04.05.03.</t>
  </si>
  <si>
    <t>[MDE_Valor_20]</t>
  </si>
  <si>
    <t>01.04.05.04.</t>
  </si>
  <si>
    <t>[MDE_Valor_21]</t>
  </si>
  <si>
    <t>01.04.05.05.</t>
  </si>
  <si>
    <t>[MDE_Valor_22]</t>
  </si>
  <si>
    <t>DEDUÇÕES (2.1+...+2.8)</t>
  </si>
  <si>
    <t>[MDE_Valor_23]</t>
  </si>
  <si>
    <t xml:space="preserve">Despesas indevidas com a MDE </t>
  </si>
  <si>
    <t>[MDE_Valor_24]</t>
  </si>
  <si>
    <t>Diferença positiva do FUNDEB  (se for o caso)</t>
  </si>
  <si>
    <t>[MDE_Valor_25]</t>
  </si>
  <si>
    <t xml:space="preserve">Complementação da União ao FUNDEB </t>
  </si>
  <si>
    <t>[MDE_Valor_26]</t>
  </si>
  <si>
    <t xml:space="preserve">Salário Educação  </t>
  </si>
  <si>
    <t>[MDE_Valor_27]</t>
  </si>
  <si>
    <t xml:space="preserve">Cancelamento, no exercício, de restos a pagar processados  </t>
  </si>
  <si>
    <t>[MDE_Valor_28]</t>
  </si>
  <si>
    <t>02.06.</t>
  </si>
  <si>
    <t xml:space="preserve">Restos a Pagar não-processados </t>
  </si>
  <si>
    <t>[MDE_Valor_29]</t>
  </si>
  <si>
    <t>02.07.</t>
  </si>
  <si>
    <t>Receita de Aplicação Financeira dos Recursos do FUNDEB</t>
  </si>
  <si>
    <t>[MDE_Valor_30]</t>
  </si>
  <si>
    <t>02.08.</t>
  </si>
  <si>
    <t xml:space="preserve">Despesas realizadas com recursos transferidos através de convênios/acordos/congêneres  </t>
  </si>
  <si>
    <t>[MDE_Valor_31]</t>
  </si>
  <si>
    <t>02.08.01.</t>
  </si>
  <si>
    <t xml:space="preserve">Ensino Fundamental  </t>
  </si>
  <si>
    <t>[MDE_Valor_32]</t>
  </si>
  <si>
    <t>02.08.02.</t>
  </si>
  <si>
    <t>[MDE_Valor_33]</t>
  </si>
  <si>
    <t>02.08.03.</t>
  </si>
  <si>
    <t>[MDE_Valor_34]</t>
  </si>
  <si>
    <t>02.08.04.</t>
  </si>
  <si>
    <t xml:space="preserve">Educação de Jovens e Adultos, quando integrado ao ensino regular (Educação infantil e fundamental) </t>
  </si>
  <si>
    <t>[MDE_Valor_35]</t>
  </si>
  <si>
    <t>02.08.05.</t>
  </si>
  <si>
    <t xml:space="preserve">Educação Especial, quando integrado ao ensino regular (Educação infantil e fundamental)  </t>
  </si>
  <si>
    <t>[MDE_Valor_36]</t>
  </si>
  <si>
    <t>02.08.06.</t>
  </si>
  <si>
    <t>[MDE_Valor_37]</t>
  </si>
  <si>
    <t>02.08.07.</t>
  </si>
  <si>
    <t xml:space="preserve">Outras despesas, quando destinadas ao ensino regular (Educação infantil e fundamental)  </t>
  </si>
  <si>
    <t>[MDE_Valor_38]</t>
  </si>
  <si>
    <t>02.08.07.01.</t>
  </si>
  <si>
    <t>[MDE_Valor_39]</t>
  </si>
  <si>
    <t>02.08.07.02.</t>
  </si>
  <si>
    <t>[MDE_Valor_40]</t>
  </si>
  <si>
    <t>02.08.07.03.</t>
  </si>
  <si>
    <t>[MDE_Valor_41]</t>
  </si>
  <si>
    <t>02.08.07.04.</t>
  </si>
  <si>
    <t>[MDE_Valor_42]</t>
  </si>
  <si>
    <t>02.08.07.05.</t>
  </si>
  <si>
    <t>[MDE_Valor_43]</t>
  </si>
  <si>
    <t xml:space="preserve">TOTAL APLICADO NO SETOR DE ENSINO (1-2)  </t>
  </si>
  <si>
    <t>[MDE_Valor_44]</t>
  </si>
  <si>
    <t xml:space="preserve">TOTAL DA RECEITA BRUTA DE IMPOSTOS - ENSINO  </t>
  </si>
  <si>
    <t>[MDE_Valor_45]</t>
  </si>
  <si>
    <t xml:space="preserve">PERCENTUAL APLICADO NA MDE [(3/4)x100] </t>
  </si>
  <si>
    <t>[MDE_Valor_17_D]</t>
  </si>
  <si>
    <t>01.04.05.01.D</t>
  </si>
  <si>
    <t>[MDE_Valor_18_D]</t>
  </si>
  <si>
    <t>01.04.05.02.D</t>
  </si>
  <si>
    <t>[MDE_Valor_19_D]</t>
  </si>
  <si>
    <t>01.04.05.03.D</t>
  </si>
  <si>
    <t>[MDE_Valor_20_D]</t>
  </si>
  <si>
    <t>01.04.05.04.D</t>
  </si>
  <si>
    <t>[MDE_Valor_21_D]</t>
  </si>
  <si>
    <t>01.04.05.05.D</t>
  </si>
  <si>
    <t>[MDE_Valor_38_D]</t>
  </si>
  <si>
    <t>02.08.07.01.D</t>
  </si>
  <si>
    <t>[MDE_Valor_39_D]</t>
  </si>
  <si>
    <t>02.08.07.02.D</t>
  </si>
  <si>
    <t>[MDE_Valor_40_D]</t>
  </si>
  <si>
    <t>02.08.07.03.D</t>
  </si>
  <si>
    <t>[MDE_Valor_41_D]</t>
  </si>
  <si>
    <t>02.08.07.04.D</t>
  </si>
  <si>
    <t>[MDE_Valor_42_D]</t>
  </si>
  <si>
    <t>02.08.07.05.D</t>
  </si>
  <si>
    <t>PT - Limite Magistério Fundeb</t>
  </si>
  <si>
    <t>[Mag_Valor_1]</t>
  </si>
  <si>
    <t>PAGAMENTO DOS PROFISSIONAIS DO MAGISTÉRIO</t>
  </si>
  <si>
    <t>[Mag_Valor_2]</t>
  </si>
  <si>
    <t xml:space="preserve">01.01 </t>
  </si>
  <si>
    <t>[Mag_Valor_3]</t>
  </si>
  <si>
    <t>[Mag_Valor_4]</t>
  </si>
  <si>
    <t>[Mag_Valor_5]</t>
  </si>
  <si>
    <t xml:space="preserve">Despesas indevidas com recursos do FUNDEB 60% </t>
  </si>
  <si>
    <t>[Mag_Valor_6]</t>
  </si>
  <si>
    <t xml:space="preserve">Restos a pagar não-processados  </t>
  </si>
  <si>
    <t>[Mag_Valor_7]</t>
  </si>
  <si>
    <t>VALOR LÍQUIDO PAGO AOS PROFISSIONAIS DO MAGISTÉRIO (1-2)</t>
  </si>
  <si>
    <t>[Mag_Valor_8]</t>
  </si>
  <si>
    <t>RECEITAS RECEBIDAS DO FUNDEB</t>
  </si>
  <si>
    <t>[Mag_Valor_9]</t>
  </si>
  <si>
    <t>PERCENTUAL APLICADO NA REMUNERAÇÃO DO MAGISTÉRIO COM EDUCAÇÃO INFANTIL E ENSINO FUNDAMENTAL = (3/4)x100</t>
  </si>
  <si>
    <t>PT - Limite Saldo Fundeb</t>
  </si>
  <si>
    <t>[Sd_Fundeb_Valor_1]</t>
  </si>
  <si>
    <t xml:space="preserve">Saldo conciliado da conta do FUNDEB  </t>
  </si>
  <si>
    <t>[Sd_Fundeb_Valor_2]</t>
  </si>
  <si>
    <t>Restos a pagar vinculados ao FUNDEB, cancelados no exercício</t>
  </si>
  <si>
    <t>[Sd_Fundeb_Valor_3]</t>
  </si>
  <si>
    <t xml:space="preserve">Restos a pagar processados vinculados ao FUNDEB  </t>
  </si>
  <si>
    <t>[Sd_Fundeb_Valor_4]</t>
  </si>
  <si>
    <t xml:space="preserve">Receitas do FUNDEB  </t>
  </si>
  <si>
    <t>[Sd_Fundeb_Valor_5]</t>
  </si>
  <si>
    <t>Saldo disponível para utilização no exercício seguinte (1+2-3)</t>
  </si>
  <si>
    <t>[Sd_Fundeb_Valor_6]</t>
  </si>
  <si>
    <t xml:space="preserve">SALDO DISPONÍVEL DO FUNDEB x RECEITA [(5/4)x100] </t>
  </si>
  <si>
    <t>PT - Limite Saúde FMS</t>
  </si>
  <si>
    <t>[FMS_Valor_1]</t>
  </si>
  <si>
    <t xml:space="preserve">DESPESAS COM SAÚDE  </t>
  </si>
  <si>
    <t>[FMS_Valor_2]</t>
  </si>
  <si>
    <t xml:space="preserve">Atenção Básica </t>
  </si>
  <si>
    <t>[FMS_Valor_3]</t>
  </si>
  <si>
    <t xml:space="preserve">Assistência Hospitalar e Ambulatorial </t>
  </si>
  <si>
    <t>[FMS_Valor_4]</t>
  </si>
  <si>
    <t>Suporte Profilático</t>
  </si>
  <si>
    <t>[FMS_Valor_5]</t>
  </si>
  <si>
    <t>[FMS_Valor_6]</t>
  </si>
  <si>
    <t>01.05.</t>
  </si>
  <si>
    <t>[FMS_Valor_7]</t>
  </si>
  <si>
    <t>01.06.</t>
  </si>
  <si>
    <t>[FMS_Valor_8]</t>
  </si>
  <si>
    <t>01.07.</t>
  </si>
  <si>
    <t xml:space="preserve">Outras subfunções  </t>
  </si>
  <si>
    <t>[FMS_Valor_11]</t>
  </si>
  <si>
    <t xml:space="preserve">(-) DEDUÇÕES  </t>
  </si>
  <si>
    <t>[FMS_Valor_12]</t>
  </si>
  <si>
    <t xml:space="preserve">Despesas com inativos e pensionistas </t>
  </si>
  <si>
    <t>[FMS_Valor_13_1]</t>
  </si>
  <si>
    <t>Despesa com ASPS sem caráter universal</t>
  </si>
  <si>
    <t>[FMS_Valor_13]</t>
  </si>
  <si>
    <t xml:space="preserve">Despesas custeadas com outros recursos da saúde </t>
  </si>
  <si>
    <t>[FMS_Valor_14]</t>
  </si>
  <si>
    <t>02.03.01.</t>
  </si>
  <si>
    <t xml:space="preserve">Despesas pagas com Recursos de Transferências para Saúde </t>
  </si>
  <si>
    <t>[FMS_Valor_15]</t>
  </si>
  <si>
    <t>02.03.02.</t>
  </si>
  <si>
    <t>[FMS_Valor_16]</t>
  </si>
  <si>
    <t>02.03.03.</t>
  </si>
  <si>
    <t xml:space="preserve">Despesas pagas com Outros Recursos </t>
  </si>
  <si>
    <t>[FMS_Valor_17]</t>
  </si>
  <si>
    <t>Despesas indevidas em ações e serviços públicos de saúde</t>
  </si>
  <si>
    <t>[FMS_Valor_18]</t>
  </si>
  <si>
    <t>Cancelamento de restos a pagar processados, no exercício</t>
  </si>
  <si>
    <t>[FMS_Valor_19]</t>
  </si>
  <si>
    <t>Restos a Pagar não processados sem disponibilidade de caixa</t>
  </si>
  <si>
    <t>[FMS_Valor_20]</t>
  </si>
  <si>
    <t>DESPESAS PRÓPRIAS – recursos oriundos do FMS (1-2)</t>
  </si>
  <si>
    <t>[FMS_Valor_21]</t>
  </si>
  <si>
    <t>RECEITA DE IMPOSTO LÍQUIDA DE TRANSFERÊNCIAS CONSTITUCIONAIS E LEGAIS</t>
  </si>
  <si>
    <t>[FMS_Valor_22]</t>
  </si>
  <si>
    <t xml:space="preserve">PERCENTUAL APLICADO (3/4)x100  </t>
  </si>
  <si>
    <t>PT - Duod. - Aut. no Orçamento</t>
  </si>
  <si>
    <t>[Duod_2o_Valor_1]</t>
  </si>
  <si>
    <t>Despesa Autorizada para a Câmara no Exercício de 2014</t>
  </si>
  <si>
    <t>PT - Duodécimo Confronto</t>
  </si>
  <si>
    <t>[Duod_Confr_Valor_1]</t>
  </si>
  <si>
    <t>Limite – Art. 29-a</t>
  </si>
  <si>
    <t>[Duod_Confr_Valor_2]</t>
  </si>
  <si>
    <t>Valor – Orçamento</t>
  </si>
  <si>
    <t>[Duod_Confr_Valor_3]</t>
  </si>
  <si>
    <t>Valor repassado ao Legislativo (incluindo os inativos)</t>
  </si>
  <si>
    <t>[Duod_Confr_Valor_4]</t>
  </si>
  <si>
    <t>Gastos com inativos</t>
  </si>
  <si>
    <t>[Duod_Confr_Valor_5]</t>
  </si>
  <si>
    <t>Valor repassado ao Legislativo (sem os inativos) = (3-4)</t>
  </si>
  <si>
    <t>[Duod_Confr_Valor_6]</t>
  </si>
  <si>
    <t>Valor permitido (menor dos valores = 1 ou 2)</t>
  </si>
  <si>
    <t>[Duod_Confr_Valor_7]</t>
  </si>
  <si>
    <t>Diferença entre o valor permitido e o valor repassado (6-5)</t>
  </si>
  <si>
    <t>PT - Execução Orçamentária</t>
  </si>
  <si>
    <t>[An.Exec.Orc_1_2]</t>
  </si>
  <si>
    <t>[An.Exec.Orc_1_3]</t>
  </si>
  <si>
    <t>[An.Exec.Orc_2_3]</t>
  </si>
  <si>
    <t>Despesa Fixada - Orçamento da Seguridade Social (Saúde)</t>
  </si>
  <si>
    <t>[An.Exec.Orc_3_3]</t>
  </si>
  <si>
    <t>Despesa Fixada - Orçamento da Seguridade Social (Assistência Social)</t>
  </si>
  <si>
    <t>[An.Exec.Orc_4_3]</t>
  </si>
  <si>
    <t>Despesa Fixada - Orçamento da Seguridade Social (Previdência Social)</t>
  </si>
  <si>
    <t>PT - Despesa Executada</t>
  </si>
  <si>
    <t>[Desp.Fun.V_1_2]</t>
  </si>
  <si>
    <t>LEGISLATIVA</t>
  </si>
  <si>
    <t>[Desp.Fun.V_2_2]</t>
  </si>
  <si>
    <t>JUDICIÁRIA</t>
  </si>
  <si>
    <t>[Desp.Fun.V_3_2]</t>
  </si>
  <si>
    <t>ESSENCIAL À JUSTIÇA</t>
  </si>
  <si>
    <t>[Desp.Fun.V_4_2]</t>
  </si>
  <si>
    <t>ADMINISTRAÇÃO</t>
  </si>
  <si>
    <t>[Desp.Fun.V_5_2]</t>
  </si>
  <si>
    <t>DEFESA NACIONAL</t>
  </si>
  <si>
    <t>[Desp.Fun.V_6_2]</t>
  </si>
  <si>
    <t>SEGURANÇA PÚBLICA</t>
  </si>
  <si>
    <t>[Desp.Fun.V_7_2]</t>
  </si>
  <si>
    <t>RELAÇÕES EXTERIORES</t>
  </si>
  <si>
    <t>[Desp.Fun.V_8_2]</t>
  </si>
  <si>
    <t>01.08.</t>
  </si>
  <si>
    <t>ASSISTÊNCIAL SOCIAL</t>
  </si>
  <si>
    <t>[Desp.Fun.V_9_2]</t>
  </si>
  <si>
    <t>01.09.</t>
  </si>
  <si>
    <t>PREVIDÊNCIA SOCIAL</t>
  </si>
  <si>
    <t>[Desp.Fun.V_10_2]</t>
  </si>
  <si>
    <t>01.10.</t>
  </si>
  <si>
    <t>[Desp.Fun.V_10.1_2]</t>
  </si>
  <si>
    <t>01.10.01.</t>
  </si>
  <si>
    <t>[Desp.Fun.V_10.2_2]</t>
  </si>
  <si>
    <t>01.10.02.</t>
  </si>
  <si>
    <t>[Desp.Fun.V_10.3_2]</t>
  </si>
  <si>
    <t>01.10.03.</t>
  </si>
  <si>
    <t>[Desp.Fun.V_10.4_2]</t>
  </si>
  <si>
    <t>01.10.04.</t>
  </si>
  <si>
    <t>[Desp.Fun.V_10.5_2]</t>
  </si>
  <si>
    <t>01.10.05.</t>
  </si>
  <si>
    <t>[Desp.Fun.V_10.6_2]</t>
  </si>
  <si>
    <t>01.10.06.</t>
  </si>
  <si>
    <t>[Desp.Fun.V_10.7_2]</t>
  </si>
  <si>
    <t>01.10.07.</t>
  </si>
  <si>
    <t>[Desp.Fun.V_11_2]</t>
  </si>
  <si>
    <t>01.11.</t>
  </si>
  <si>
    <t>TRABALHO</t>
  </si>
  <si>
    <t>[Desp.Fun.V_12_2]</t>
  </si>
  <si>
    <t>01.12.</t>
  </si>
  <si>
    <t>[Desp.Fun.V_12.1_2]</t>
  </si>
  <si>
    <t>01.12.01.</t>
  </si>
  <si>
    <t>[Desp.Fun.V_12.2_2]</t>
  </si>
  <si>
    <t>01.12.02.</t>
  </si>
  <si>
    <t>[Desp.Fun.V_12.3_2]</t>
  </si>
  <si>
    <t>01.12.03.</t>
  </si>
  <si>
    <t>[Desp.Fun.V_13_2]</t>
  </si>
  <si>
    <t>01.13.</t>
  </si>
  <si>
    <t>CULTURA</t>
  </si>
  <si>
    <t>[Desp.Fun.V_14_2]</t>
  </si>
  <si>
    <t>01.14.</t>
  </si>
  <si>
    <t>DIREITOS DA CIDADANIA</t>
  </si>
  <si>
    <t>[Desp.Fun.V_15_2]</t>
  </si>
  <si>
    <t>01.15.</t>
  </si>
  <si>
    <t>URBANISMO</t>
  </si>
  <si>
    <t>[Desp.Fun.V_16_2]</t>
  </si>
  <si>
    <t>01.16.</t>
  </si>
  <si>
    <t>HABITAÇÃO</t>
  </si>
  <si>
    <t>[Desp.Fun.V_17_2]</t>
  </si>
  <si>
    <t>01.17.</t>
  </si>
  <si>
    <t>SANEAMENTO</t>
  </si>
  <si>
    <t>[Desp.Fun.V_18_2]</t>
  </si>
  <si>
    <t>01.18.</t>
  </si>
  <si>
    <t>GESTÃO AMBIENTAL</t>
  </si>
  <si>
    <t>[Desp.Fun.V_19_2]</t>
  </si>
  <si>
    <t>01.19.</t>
  </si>
  <si>
    <t>CIÊNCIA E TECNOLOGIA</t>
  </si>
  <si>
    <t>[Desp.Fun.V_20_2]</t>
  </si>
  <si>
    <t>01.20.</t>
  </si>
  <si>
    <t>AGRICULTURA</t>
  </si>
  <si>
    <t>[Desp.Fun.V_21_2]</t>
  </si>
  <si>
    <t>01.21.</t>
  </si>
  <si>
    <t>ORGANIZAÇÃO AGRÁRIA</t>
  </si>
  <si>
    <t>[Desp.Fun.V_22_2]</t>
  </si>
  <si>
    <t>01.22.</t>
  </si>
  <si>
    <t>INDÚSTRIA</t>
  </si>
  <si>
    <t>[Desp.Fun.V_23_2]</t>
  </si>
  <si>
    <t>01.23.</t>
  </si>
  <si>
    <t>COMÉRCIO E SERVIÇOS</t>
  </si>
  <si>
    <t>[Desp.Fun.V_24_2]</t>
  </si>
  <si>
    <t>01.24.</t>
  </si>
  <si>
    <t>COMUNICAÇÕES</t>
  </si>
  <si>
    <t>[Desp.Fun.V_25_2]</t>
  </si>
  <si>
    <t>01.25.</t>
  </si>
  <si>
    <t>ENERGIA</t>
  </si>
  <si>
    <t>[Desp.Fun.V_26_2]</t>
  </si>
  <si>
    <t>01.26.</t>
  </si>
  <si>
    <t>TRANSPORTE</t>
  </si>
  <si>
    <t>[Desp.Fun.V_27_2]</t>
  </si>
  <si>
    <t>01.27.</t>
  </si>
  <si>
    <t>DESPORTO E LAZER</t>
  </si>
  <si>
    <t>[Desp.Fun.V_28_2]</t>
  </si>
  <si>
    <t>01.28.</t>
  </si>
  <si>
    <t>ENCARGOS ESPECIAIS</t>
  </si>
  <si>
    <t>[Desp.Fun.V_99_2]</t>
  </si>
  <si>
    <t>01.29.</t>
  </si>
  <si>
    <t>OUTRAS FUNÇÕES</t>
  </si>
  <si>
    <t>[Bal.Orç.V_1_2]</t>
  </si>
  <si>
    <t>Receita Prevista</t>
  </si>
  <si>
    <t>PT - Balanço Orçamentário</t>
  </si>
  <si>
    <t>[Bal.Orç.V_2_2]</t>
  </si>
  <si>
    <t>[D_Ad_Res_Orc_25]</t>
  </si>
  <si>
    <t>PT - Liquidez Corrente</t>
  </si>
  <si>
    <t>[Liq.Corr.V_1_2]</t>
  </si>
  <si>
    <t>Ativo Circulante</t>
  </si>
  <si>
    <t>PT - Liquidez Imediata</t>
  </si>
  <si>
    <t>[Liq.Ime.V_1_2]</t>
  </si>
  <si>
    <t>[Liq.Ime.V_4_2]</t>
  </si>
  <si>
    <t>Passivo Circulante</t>
  </si>
  <si>
    <t>[Liq.Corr.V_2_2]</t>
  </si>
  <si>
    <t>Ativo Circulante do RPPS</t>
  </si>
  <si>
    <t>[Liq.Ime.V_2_2]</t>
  </si>
  <si>
    <t>Disponível do RPPS</t>
  </si>
  <si>
    <t>[Liq.Ime.V_5_2]</t>
  </si>
  <si>
    <t>05.01.</t>
  </si>
  <si>
    <t>Passivo Circulante do RPPS</t>
  </si>
  <si>
    <t>PT - Dívida Ativa</t>
  </si>
  <si>
    <t>[Div.Ativ.V_1_3]</t>
  </si>
  <si>
    <t>Dívida Ativa - Saldo Inicial</t>
  </si>
  <si>
    <t>[Div.Ativ.V_4_2]</t>
  </si>
  <si>
    <t>Dívida Ativa - Inscrições</t>
  </si>
  <si>
    <t>[Div.Ativ.V_2_2]</t>
  </si>
  <si>
    <t>Dívida Ativa - Recebimentos</t>
  </si>
  <si>
    <t>[Div.Ativ.V_5_2]</t>
  </si>
  <si>
    <t>Dívida Ativa - Cancelamentos</t>
  </si>
  <si>
    <t>[Div.Ativ.V_1_2]</t>
  </si>
  <si>
    <t>Dívida Ativa - Saldo Final do Exercício</t>
  </si>
  <si>
    <t>PT - Contribuição dos Servidores</t>
  </si>
  <si>
    <t>[RPPS_RC_SRV_1_2]</t>
  </si>
  <si>
    <t>Retenção - Janeiro</t>
  </si>
  <si>
    <t>[RPPS_RC_SRV_2_2]</t>
  </si>
  <si>
    <t>Retenção - Fevereiro</t>
  </si>
  <si>
    <t>[RPPS_RC_SRV_3_2]</t>
  </si>
  <si>
    <t>Retenção - Março</t>
  </si>
  <si>
    <t>[RPPS_RC_SRV_4_2]</t>
  </si>
  <si>
    <t>Retenção - Abril</t>
  </si>
  <si>
    <t>[RPPS_RC_SRV_5_2]</t>
  </si>
  <si>
    <t>Retenção - Maio</t>
  </si>
  <si>
    <t>[RPPS_RC_SRV_6_2]</t>
  </si>
  <si>
    <t>Retenção - Junho</t>
  </si>
  <si>
    <t>[RPPS_RC_SRV_7_2]</t>
  </si>
  <si>
    <t>Retenção - Julho</t>
  </si>
  <si>
    <t>[RPPS_RC_SRV_8_2]</t>
  </si>
  <si>
    <t>Retenção - Agosto</t>
  </si>
  <si>
    <t>[RPPS_RC_SRV_9_2]</t>
  </si>
  <si>
    <t>Retenção - Setembro</t>
  </si>
  <si>
    <t>[RPPS_RC_SRV_10_2]</t>
  </si>
  <si>
    <t>Retenção - Outubro</t>
  </si>
  <si>
    <t>[RPPS_RC_SRV_11_2]</t>
  </si>
  <si>
    <t>Retenção - Novembro</t>
  </si>
  <si>
    <t>[RPPS_RC_SRV_12_2]</t>
  </si>
  <si>
    <t>Retenção - Dezembro</t>
  </si>
  <si>
    <t>[RPPS_RC_SRV_13_2]</t>
  </si>
  <si>
    <t>Retenção - 13° Salário</t>
  </si>
  <si>
    <t>[RPPS_RC_SRV_1_3]</t>
  </si>
  <si>
    <t>Recolhimento - Janeiro</t>
  </si>
  <si>
    <t>[RPPS_RC_SRV_2_3]</t>
  </si>
  <si>
    <t>Recolhimento - Fevereiro</t>
  </si>
  <si>
    <t>[RPPS_RC_SRV_3_3]</t>
  </si>
  <si>
    <t>Recolhimento - Março</t>
  </si>
  <si>
    <t>[RPPS_RC_SRV_4_3]</t>
  </si>
  <si>
    <t>Recolhimento - Abril</t>
  </si>
  <si>
    <t>[RPPS_RC_SRV_5_3]</t>
  </si>
  <si>
    <t>Recolhimento - Maio</t>
  </si>
  <si>
    <t>[RPPS_RC_SRV_6_3]</t>
  </si>
  <si>
    <t>Recolhimento - Junho</t>
  </si>
  <si>
    <t>[RPPS_RC_SRV_7_3]</t>
  </si>
  <si>
    <t>Recolhimento - Julho</t>
  </si>
  <si>
    <t>[RPPS_RC_SRV_8_3]</t>
  </si>
  <si>
    <t>Recolhimento - Agosto</t>
  </si>
  <si>
    <t>[RPPS_RC_SRV_9_3]</t>
  </si>
  <si>
    <t>02.09.</t>
  </si>
  <si>
    <t>Recolhimento - Setembro</t>
  </si>
  <si>
    <t>[RPPS_RC_SRV_10_3]</t>
  </si>
  <si>
    <t>02.10.</t>
  </si>
  <si>
    <t>Recolhimento - Outubro</t>
  </si>
  <si>
    <t>[RPPS_RC_SRV_11_3]</t>
  </si>
  <si>
    <t>02.11.</t>
  </si>
  <si>
    <t>Recolhimento - Novembro</t>
  </si>
  <si>
    <t>[RPPS_RC_SRV_12_3]</t>
  </si>
  <si>
    <t>02.12.</t>
  </si>
  <si>
    <t>Recolhimento - Dezembro</t>
  </si>
  <si>
    <t>[RPPS_RC_SRV_13_3]</t>
  </si>
  <si>
    <t>02.13.</t>
  </si>
  <si>
    <t>Recolhimento - 13° Salário</t>
  </si>
  <si>
    <t>[RPPS_RC_PATR_1_2]</t>
  </si>
  <si>
    <t>Devida - Janeiro</t>
  </si>
  <si>
    <t>[RPPS_RC_PATR_2_2]</t>
  </si>
  <si>
    <t>02.14.</t>
  </si>
  <si>
    <t>Devida - Fevereiro</t>
  </si>
  <si>
    <t>[RPPS_RC_PATR_3_2]</t>
  </si>
  <si>
    <t>03.01.</t>
  </si>
  <si>
    <t>Devida - Março</t>
  </si>
  <si>
    <t>[RPPS_RC_PATR_4_2]</t>
  </si>
  <si>
    <t>03.02.</t>
  </si>
  <si>
    <t>Devida - Abril</t>
  </si>
  <si>
    <t>[RPPS_RC_PATR_5_2]</t>
  </si>
  <si>
    <t>03.03.</t>
  </si>
  <si>
    <t>Devida - Maio</t>
  </si>
  <si>
    <t>[RPPS_RC_PATR_6_2]</t>
  </si>
  <si>
    <t>03.04.</t>
  </si>
  <si>
    <t>Devida - Junho</t>
  </si>
  <si>
    <t>[RPPS_RC_PATR_7_2]</t>
  </si>
  <si>
    <t>03.05.</t>
  </si>
  <si>
    <t>Devida - Julho</t>
  </si>
  <si>
    <t>[RPPS_RC_PATR_8_2]</t>
  </si>
  <si>
    <t>03.06.</t>
  </si>
  <si>
    <t>Devida - Agosto</t>
  </si>
  <si>
    <t>[RPPS_RC_PATR_9_2]</t>
  </si>
  <si>
    <t>03.07.</t>
  </si>
  <si>
    <t>Devida - Setembro</t>
  </si>
  <si>
    <t>[RPPS_RC_PATR_10_2]</t>
  </si>
  <si>
    <t>03.08.</t>
  </si>
  <si>
    <t>Devida - Outubro</t>
  </si>
  <si>
    <t>[RPPS_RC_PATR_11_2]</t>
  </si>
  <si>
    <t>03.09.</t>
  </si>
  <si>
    <t>Devida - Novembro</t>
  </si>
  <si>
    <t>[RPPS_RC_PATR_12_2]</t>
  </si>
  <si>
    <t>03.10.</t>
  </si>
  <si>
    <t>Devida - Dezembro</t>
  </si>
  <si>
    <t>[RPPS_RC_PATR_13_2]</t>
  </si>
  <si>
    <t>03.11.</t>
  </si>
  <si>
    <t>Devida - 13° Salário</t>
  </si>
  <si>
    <t>[RPPS_RC_PATR_1_3]</t>
  </si>
  <si>
    <t>Recolhida - Janeiro</t>
  </si>
  <si>
    <t>[RPPS_RC_PATR_2_3]</t>
  </si>
  <si>
    <t>Recolhida - Fevereiro</t>
  </si>
  <si>
    <t>[RPPS_RC_PATR_3_3]</t>
  </si>
  <si>
    <t>Recolhida - Março</t>
  </si>
  <si>
    <t>[RPPS_RC_PATR_4_3]</t>
  </si>
  <si>
    <t>Recolhida - Abril</t>
  </si>
  <si>
    <t>[RPPS_RC_PATR_5_3]</t>
  </si>
  <si>
    <t>Recolhida - Maio</t>
  </si>
  <si>
    <t>[RPPS_RC_PATR_6_3]</t>
  </si>
  <si>
    <t>Recolhida - Junho</t>
  </si>
  <si>
    <t>[RPPS_RC_PATR_7_3]</t>
  </si>
  <si>
    <t>Recolhida - Julho</t>
  </si>
  <si>
    <t>[RPPS_RC_PATR_8_3]</t>
  </si>
  <si>
    <t>Recolhida - Agosto</t>
  </si>
  <si>
    <t>[RPPS_RC_PATR_9_3]</t>
  </si>
  <si>
    <t>Recolhida - Setembro</t>
  </si>
  <si>
    <t>[RPPS_RC_PATR_10_3]</t>
  </si>
  <si>
    <t>Recolhida - Outubro</t>
  </si>
  <si>
    <t>[RPPS_RC_PATR_11_3]</t>
  </si>
  <si>
    <t>Recolhida - Novembro</t>
  </si>
  <si>
    <t>[RPPS_RC_PATR_12_3]</t>
  </si>
  <si>
    <t>Recolhida - Dezembro</t>
  </si>
  <si>
    <t>[RPPS_RC_PATR_13_3]</t>
  </si>
  <si>
    <t>Recolhida - 13° Salário</t>
  </si>
  <si>
    <t>[RESP_APLIC_NOME]</t>
  </si>
  <si>
    <t>Responsável pelos dados do aplicativo</t>
  </si>
  <si>
    <t>[RESP_APLIC_EMAIL]</t>
  </si>
  <si>
    <t>[RESP_APLIC_TELEFONE]</t>
  </si>
  <si>
    <t>TELEFONE</t>
  </si>
  <si>
    <t>PT - Subsídio Prefeito</t>
  </si>
  <si>
    <t>[REM_AGPOL_1_PER_1</t>
  </si>
  <si>
    <t>[REM_AGPOL_1_PER_2</t>
  </si>
  <si>
    <t>[REM_AGPOL_1_PER_3</t>
  </si>
  <si>
    <t>[REM_AGPOL_1_PER_4</t>
  </si>
  <si>
    <t>[REM_AGPOL_1_PER_5</t>
  </si>
  <si>
    <t>[REM_AGPOL_1_PER_6</t>
  </si>
  <si>
    <t>[REM_AGPOL_1_PER_7</t>
  </si>
  <si>
    <t>[REM_AGPOL_1_PER_8</t>
  </si>
  <si>
    <t>[REM_AGPOL_1_PER_9</t>
  </si>
  <si>
    <t>[REM_AGPOL_1_PER_10</t>
  </si>
  <si>
    <t>[REM_AGPOL_1_PER_11</t>
  </si>
  <si>
    <t>[REM_AGPOL_1_PER_12</t>
  </si>
  <si>
    <t>[REM_AGPOL_1_PER_13</t>
  </si>
  <si>
    <t>[REM_AGPOL_1_REC_1</t>
  </si>
  <si>
    <t>[REM_AGPOL_1_REC_2</t>
  </si>
  <si>
    <t>[REM_AGPOL_1_REC_3</t>
  </si>
  <si>
    <t>[REM_AGPOL_1_REC_4</t>
  </si>
  <si>
    <t>[REM_AGPOL_1_REC_5</t>
  </si>
  <si>
    <t>[REM_AGPOL_1_REC_6</t>
  </si>
  <si>
    <t>[REM_AGPOL_1_REC_7</t>
  </si>
  <si>
    <t>[REM_AGPOL_1_REC_8</t>
  </si>
  <si>
    <t>[REM_AGPOL_1_REC_9</t>
  </si>
  <si>
    <t>[REM_AGPOL_1_REC_10</t>
  </si>
  <si>
    <t>[REM_AGPOL_1_REC_11</t>
  </si>
  <si>
    <t>[REM_AGPOL_1_REC_12</t>
  </si>
  <si>
    <t>[REM_AGPOL_1_REC_13</t>
  </si>
  <si>
    <t>[REM_AGPOL_1_LEI_1</t>
  </si>
  <si>
    <t>[REM_AGPOL_1_LEI_2</t>
  </si>
  <si>
    <t>[REM_AGPOL_1_LEI_3</t>
  </si>
  <si>
    <t>[REM_AGPOL_1_LEI_4</t>
  </si>
  <si>
    <t>[REM_AGPOL_1_LEI_5</t>
  </si>
  <si>
    <t>[REM_AGPOL_1_LEI_6</t>
  </si>
  <si>
    <t>[REM_AGPOL_1_LEI_7</t>
  </si>
  <si>
    <t>[REM_AGPOL_1_LEI_8</t>
  </si>
  <si>
    <t>[REM_AGPOL_1_LEI_9</t>
  </si>
  <si>
    <t>[REM_AGPOL_1_LEI_10</t>
  </si>
  <si>
    <t>[REM_AGPOL_1_LEI_11</t>
  </si>
  <si>
    <t>[REM_AGPOL_1_LEI_12</t>
  </si>
  <si>
    <t>[REM_AGPOL_1_NOME_1</t>
  </si>
  <si>
    <t>[REM_AGPOL_1_NOME_2</t>
  </si>
  <si>
    <t>[REM_AGPOL_1_NOME_3</t>
  </si>
  <si>
    <t>[REM_AGPOL_1_NOME_4</t>
  </si>
  <si>
    <t>[REM_AGPOL_1_NOME_5</t>
  </si>
  <si>
    <t>[REM_AGPOL_1_NOME_6</t>
  </si>
  <si>
    <t>[REM_AGPOL_1_NOME_7</t>
  </si>
  <si>
    <t>[REM_AGPOL_1_NOME_8</t>
  </si>
  <si>
    <t>[REM_AGPOL_1_NOME_9</t>
  </si>
  <si>
    <t>[REM_AGPOL_1_NOME_10</t>
  </si>
  <si>
    <t>[REM_AGPOL_1_NOME_11</t>
  </si>
  <si>
    <t>[REM_AGPOL_1_NOME_12</t>
  </si>
  <si>
    <t>PT - Subsídio Vice-Prefeito</t>
  </si>
  <si>
    <t>[REM_AGPOL_2_PER_1</t>
  </si>
  <si>
    <t>[REM_AGPOL_2_PER_2</t>
  </si>
  <si>
    <t>[REM_AGPOL_2_PER_3</t>
  </si>
  <si>
    <t>[REM_AGPOL_2_PER_4</t>
  </si>
  <si>
    <t>[REM_AGPOL_2_PER_5</t>
  </si>
  <si>
    <t>[REM_AGPOL_2_PER_6</t>
  </si>
  <si>
    <t>[REM_AGPOL_2_PER_7</t>
  </si>
  <si>
    <t>[REM_AGPOL_2_PER_8</t>
  </si>
  <si>
    <t>[REM_AGPOL_2_PER_9</t>
  </si>
  <si>
    <t>[REM_AGPOL_2_PER_10</t>
  </si>
  <si>
    <t>[REM_AGPOL_2_PER_11</t>
  </si>
  <si>
    <t>[REM_AGPOL_2_PER_12</t>
  </si>
  <si>
    <t>[REM_AGPOL_2_PER_13</t>
  </si>
  <si>
    <t>[REM_AGPOL_2_REC_1</t>
  </si>
  <si>
    <t>[REM_AGPOL_2_REC_2</t>
  </si>
  <si>
    <t>[REM_AGPOL_2_REC_3</t>
  </si>
  <si>
    <t>[REM_AGPOL_2_REC_4</t>
  </si>
  <si>
    <t>[REM_AGPOL_2_REC_5</t>
  </si>
  <si>
    <t>[REM_AGPOL_2_REC_6</t>
  </si>
  <si>
    <t>[REM_AGPOL_2_REC_7</t>
  </si>
  <si>
    <t>[REM_AGPOL_2_REC_8</t>
  </si>
  <si>
    <t>[REM_AGPOL_2_REC_9</t>
  </si>
  <si>
    <t>[REM_AGPOL_2_REC_10</t>
  </si>
  <si>
    <t>[REM_AGPOL_2_REC_11</t>
  </si>
  <si>
    <t>[REM_AGPOL_2_REC_12</t>
  </si>
  <si>
    <t>[REM_AGPOL_2_REC_13</t>
  </si>
  <si>
    <t>[REM_AGPOL_2_LEI_1</t>
  </si>
  <si>
    <t>[REM_AGPOL_2_LEI_2</t>
  </si>
  <si>
    <t>[REM_AGPOL_2_LEI_3</t>
  </si>
  <si>
    <t>[REM_AGPOL_2_LEI_4</t>
  </si>
  <si>
    <t>[REM_AGPOL_2_LEI_5</t>
  </si>
  <si>
    <t>[REM_AGPOL_2_LEI_6</t>
  </si>
  <si>
    <t>[REM_AGPOL_2_LEI_7</t>
  </si>
  <si>
    <t>[REM_AGPOL_2_LEI_8</t>
  </si>
  <si>
    <t>[REM_AGPOL_2_LEI_9</t>
  </si>
  <si>
    <t>[REM_AGPOL_2_LEI_10</t>
  </si>
  <si>
    <t>[REM_AGPOL_2_LEI_11</t>
  </si>
  <si>
    <t>[REM_AGPOL_2_LEI_12</t>
  </si>
  <si>
    <t>[REM_AGPOL_2_NOME_1</t>
  </si>
  <si>
    <t>[REM_AGPOL_2_NOME_2</t>
  </si>
  <si>
    <t>[REM_AGPOL_2_NOME_3</t>
  </si>
  <si>
    <t>[REM_AGPOL_2_NOME_4</t>
  </si>
  <si>
    <t>[REM_AGPOL_2_NOME_5</t>
  </si>
  <si>
    <t>[REM_AGPOL_2_NOME_6</t>
  </si>
  <si>
    <t>[REM_AGPOL_2_NOME_7</t>
  </si>
  <si>
    <t>[REM_AGPOL_2_NOME_8</t>
  </si>
  <si>
    <t>[REM_AGPOL_2_NOME_9</t>
  </si>
  <si>
    <t>[REM_AGPOL_2_NOME_10</t>
  </si>
  <si>
    <t>[REM_AGPOL_2_NOME_11</t>
  </si>
  <si>
    <t>[REM_AGPOL_2_NOME_12</t>
  </si>
  <si>
    <t>TRIBUNAL DE CONTAS DE PERNAMBUCO</t>
  </si>
  <si>
    <t>[An_Rec_Valor_5]+[An_Rec_Valor_6]+[An_Rec_Valor_9]+[An_Rec_Valor_11]+[An_Rec_Valor_13]+[An_Rec_Valor_14]+[An_Rec_Valor_15]+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+[An_Rec_Valor_33]+[An_Rec_Valor_35]+[An_Rec_Valor_36]+[An_Rec_Valor_38]+[An_Rec_Valor_40]+[An_Rec_Valor_41]+[An_Rec_Valor_42]+[An_Rec_Valor_43]+[An_Rec_Valor_44]+[An_Rec_Valor_45]+[An_Rec_Valor_46]+[An_Rec_Valor_47]+[An_Rec_Valor_48]+[An_Rec_Valor_49]+[An_Rec_Valor_51]+[An_Rec_Valor_52]+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+[An_Rec_Valor_80]+[An_Rec_Valor_81]+[An_Rec_Valor_82]+[An_Rec_Valor_83]+[An_Rec_Valor_84]+[An_Rec_Valor_86]+[An_Rec_Valor_87]+[An_Rec_Valor_88]+[An_Rec_Valor_89]+[An_Rec_Valor_90]+[An_Rec_Valor_91]+[An_Rec_Valor_92]+[An_Rec_Valor_94]+[An_Rec_Valor_95]+[An_Rec_Valor_96]+[An_Rec_Valor_98]+[An_Rec_Valor_99]+[An_Rec_Valor_100]+[An_Rec_Valor_101]+[An_Rec_Valor_102]+[An_Rec_Valor_103]+[An_Rec_Valor_104]+[An_Rec_Valor_123]+[An_Rec_Valor_124]+[An_Rec_Valor_125]+[An_Rec_Valor_126]+[An_Rec_Valor_129]+[An_Rec_Valor_135]+[An_Rec_Valor_136]+[An_Rec_Valor_143]+[An_Rec_Valor_143_1]+[An_Rec_Valor_144]+[An_Rec_Valor_147]+[An_Rec_Valor_148]+[An_Rec_Valor_149]+[An_Rec_Valor_150]+[An_Rec_Valor_151]+[An_Rec_Valor_152]+[An_Rec_Valor_153]</t>
  </si>
  <si>
    <t>[An_Rec_Valor_5]+[An_Rec_Valor_6]+[An_Rec_Valor_9]+[An_Rec_Valor_11]+[An_Rec_Valor_13]+[An_Rec_Valor_14]+[An_Rec_Valor_15]</t>
  </si>
  <si>
    <t>[An_Rec_Valor_5]+[An_Rec_Valor_6]+[An_Rec_Valor_9]+[An_Rec_Valor_11]</t>
  </si>
  <si>
    <t>[An_Rec_Valor_5]+[An_Rec_Valor_6]+[An_Rec_Valor_9]</t>
  </si>
  <si>
    <t>[An_Rec_Valor_7]+[An_Rec_Valor_8]</t>
  </si>
  <si>
    <t>[An_Rec_Valor_13]+[An_Rec_Valor_14]</t>
  </si>
  <si>
    <t>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+[An_Rec_Valor_33]+[An_Rec_Valor_35]+[An_Rec_Valor_36]</t>
  </si>
  <si>
    <t>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+[An_Rec_Valor_33]</t>
  </si>
  <si>
    <t>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</t>
  </si>
  <si>
    <t>[An_Rec_Valor_35]+[An_Rec_Valor_36]</t>
  </si>
  <si>
    <t>[An_Rec_Valor_38]+[An_Rec_Valor_40]+[An_Rec_Valor_41]+[An_Rec_Valor_42]+[An_Rec_Valor_43]+[An_Rec_Valor_44]+[An_Rec_Valor_45]+[An_Rec_Valor_46]+[An_Rec_Valor_47]</t>
  </si>
  <si>
    <t>[An_Rec_Valor_40]+[An_Rec_Valor_41]+[An_Rec_Valor_42]+[An_Rec_Valor_43]+[An_Rec_Valor_44]</t>
  </si>
  <si>
    <t>[An_Rec_Valor_51]+[An_Rec_Valor_52]</t>
  </si>
  <si>
    <t>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+[An_Rec_Valor_80]+[An_Rec_Valor_81]+[An_Rec_Valor_82]+[An_Rec_Valor_83]+[An_Rec_Valor_84]+[An_Rec_Valor_86]+[An_Rec_Valor_87]+[An_Rec_Valor_88]+[An_Rec_Valor_89]+[An_Rec_Valor_90]+[An_Rec_Valor_91]+[An_Rec_Valor_92]+[An_Rec_Valor_94]+[An_Rec_Valor_95]+[An_Rec_Valor_96]+[An_Rec_Valor_98]+[An_Rec_Valor_99]+[An_Rec_Valor_100]+[An_Rec_Valor_101]+[An_Rec_Valor_102]+[An_Rec_Valor_103]+[An_Rec_Valor_104]+[An_Rec_Valor_123]+[An_Rec_Valor_124]+[An_Rec_Valor_125]+[An_Rec_Valor_126]</t>
  </si>
  <si>
    <t>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+[An_Rec_Valor_80]+[An_Rec_Valor_81]+[An_Rec_Valor_82]+[An_Rec_Valor_83]+[An_Rec_Valor_84]+[An_Rec_Valor_86]+[An_Rec_Valor_87]+[An_Rec_Valor_88]+[An_Rec_Valor_89]+[An_Rec_Valor_90]+[An_Rec_Valor_91]+[An_Rec_Valor_92]+[An_Rec_Valor_94]+[An_Rec_Valor_95]+[An_Rec_Valor_96]+[An_Rec_Valor_98]+[An_Rec_Valor_99]+[An_Rec_Valor_100]</t>
  </si>
  <si>
    <t>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</t>
  </si>
  <si>
    <t>[An_Rec_Valor_57]+[An_Rec_Valor_58]+[An_Rec_Valor_59]</t>
  </si>
  <si>
    <t>[An_Rec_Valor_61]+[An_Rec_Valor_62]+[An_Rec_Valor_63]+[An_Rec_Valor_64]+[An_Rec_Valor_65]+[An_Rec_Valor_66]+[An_Rec_Valor_67]</t>
  </si>
  <si>
    <t>[An_Rec_Valor_71]+[An_Rec_Valor_72]</t>
  </si>
  <si>
    <t>[An_Rec_Valor_76]+[An_Rec_Valor_77]</t>
  </si>
  <si>
    <t>[An_Rec_Valor_80]+[An_Rec_Valor_81]+[An_Rec_Valor_82]+[An_Rec_Valor_83]+[An_Rec_Valor_84]+[An_Rec_Valor_86]+[An_Rec_Valor_87]+[An_Rec_Valor_88]+[An_Rec_Valor_89]+[An_Rec_Valor_90]+[An_Rec_Valor_91]+[An_Rec_Valor_92]</t>
  </si>
  <si>
    <t>[An_Rec_Valor_80]+[An_Rec_Valor_81]+[An_Rec_Valor_82]+[An_Rec_Valor_83]+[An_Rec_Valor_84]</t>
  </si>
  <si>
    <t>[An_Rec_Valor_86]+[An_Rec_Valor_87]+[An_Rec_Valor_88]+[An_Rec_Valor_89]</t>
  </si>
  <si>
    <t>[An_Rec_Valor_94]+[An_Rec_Valor_95]+[An_Rec_Valor_96]</t>
  </si>
  <si>
    <t>[An_Rec_Valor_98]+[An_Rec_Valor_99]+[An_Rec_Valor_100]</t>
  </si>
  <si>
    <t>[An_Rec_Valor_106]+[An_Rec_Valor_107]+[An_Rec_Valor_108]+[An_Rec_Valor_109]+[An_Rec_Valor_110]+[An_Rec_Valor_111]+[An_Rec_Valor_113]+[An_Rec_Valor_114]+[An_Rec_Valor_115]+[An_Rec_Valor_117]+[An_Rec_Valor_118]+[An_Rec_Valor_119]+[An_Rec_Valor_120]+[An_Rec_Valor_121]</t>
  </si>
  <si>
    <t>[An_Rec_Valor_106]+[An_Rec_Valor_107]+[An_Rec_Valor_108]+[An_Rec_Valor_109]+[An_Rec_Valor_110]+[An_Rec_Valor_111]</t>
  </si>
  <si>
    <t>[An_Rec_Valor_113]+[An_Rec_Valor_114]+[An_Rec_Valor_115]</t>
  </si>
  <si>
    <t>[An_Rec_Valor_117]+[An_Rec_Valor_118]+[An_Rec_Valor_119]</t>
  </si>
  <si>
    <t>[An_Rec_Valor_123]+[An_Rec_Valor_124]+[An_Rec_Valor_125]+[An_Rec_Valor_126]</t>
  </si>
  <si>
    <t>[An_Rec_Valor_129]+[An_Rec_Valor_135]+[An_Rec_Valor_136]+[An_Rec_Valor_143]+[An_Rec_Valor_143_1]+[An_Rec_Valor_144]+[An_Rec_Valor_147]+[An_Rec_Valor_148]+[An_Rec_Valor_149]+[An_Rec_Valor_150]+[An_Rec_Valor_151]+[An_Rec_Valor_152]+[An_Rec_Valor_153]</t>
  </si>
  <si>
    <t>[An_Rec_Valor_129]+[An_Rec_Valor_135]+[An_Rec_Valor_136]+[An_Rec_Valor_143]+[An_Rec_Valor_143_1]</t>
  </si>
  <si>
    <t>[An_Rec_Valor_130]+[An_Rec_Valor_131]+[An_Rec_Valor_132]+[An_Rec_Valor_133]+[An_Rec_Valor_134]</t>
  </si>
  <si>
    <t>[An_Rec_Valor_138]+[An_Rec_Valor_139]+[An_Rec_Valor_140]+[An_Rec_Valor_141]+[An_Rec_Valor_142]</t>
  </si>
  <si>
    <t>[An_Rec_Valor_138]+[An_Rec_Valor_139]+[An_Rec_Valor_140]+[An_Rec_Valor_141]</t>
  </si>
  <si>
    <t>[An_Rec_Valor_147]+[An_Rec_Valor_148]+[An_Rec_Valor_149]+[An_Rec_Valor_150]+[An_Rec_Valor_151]+[An_Rec_Valor_152]</t>
  </si>
  <si>
    <t>[An_Rec_Valor_147]+[An_Rec_Valor_148]+[An_Rec_Valor_149]+[An_Rec_Valor_150]+[An_Rec_Valor_151]</t>
  </si>
  <si>
    <t>[An_Rec_Valor_156]+[An_Rec_Valor_157]+[An_Rec_Valor_159]+[An_Rec_Valor_160]+[An_Rec_Valor_161]+[An_Rec_Valor_165]+[An_Rec_Valor_166]+[An_Rec_Valor_167]+[An_Rec_Valor_168]+[An_Rec_Valor_170]+[An_Rec_Valor_171]+[An_Rec_Valor_172]+[An_Rec_Valor_173]+[An_Rec_Valor_175]+[An_Rec_Valor_176]+[An_Rec_Valor_177]+[An_Rec_Valor_178]+[An_Rec_Valor_179]+[An_Rec_Valor_180]+[An_Rec_Valor_181]+[An_Rec_Valor_182]+[An_Rec_Valor_184]+[An_Rec_Valor_191]+[An_Rec_Valor_198]+[An_Rec_Valor_202]+[An_Rec_Valor_203]+[An_Rec_Valor_204]+[An_Rec_Valor_209]</t>
  </si>
  <si>
    <t>[An_Rec_Valor_156]+[An_Rec_Valor_157]</t>
  </si>
  <si>
    <t>[An_Rec_Valor_159]+[An_Rec_Valor_160]</t>
  </si>
  <si>
    <t>[An_Rec_Valor_165]+[An_Rec_Valor_166]+[An_Rec_Valor_167]+[An_Rec_Valor_168]+[An_Rec_Valor_170]+[An_Rec_Valor_171]+[An_Rec_Valor_172]+[An_Rec_Valor_173]+[An_Rec_Valor_175]+[An_Rec_Valor_176]+[An_Rec_Valor_177]+[An_Rec_Valor_178]+[An_Rec_Valor_179]+[An_Rec_Valor_180]+[An_Rec_Valor_181]+[An_Rec_Valor_182]+[An_Rec_Valor_184]+[An_Rec_Valor_191]+[An_Rec_Valor_198]+[An_Rec_Valor_202]+[An_Rec_Valor_203]+[An_Rec_Valor_204]</t>
  </si>
  <si>
    <t>[An_Rec_Valor_165]+[An_Rec_Valor_166]+[An_Rec_Valor_167]+[An_Rec_Valor_168]+[An_Rec_Valor_170]+[An_Rec_Valor_171]+[An_Rec_Valor_172]+[An_Rec_Valor_173]+[An_Rec_Valor_175]+[An_Rec_Valor_176]+[An_Rec_Valor_177]+[An_Rec_Valor_178]</t>
  </si>
  <si>
    <t>[An_Rec_Valor_165]+[An_Rec_Valor_166]+[An_Rec_Valor_167]+[An_Rec_Valor_168]</t>
  </si>
  <si>
    <t>[An_Rec_Valor_170]+[An_Rec_Valor_171]+[An_Rec_Valor_172]+[An_Rec_Valor_173]</t>
  </si>
  <si>
    <t>[An_Rec_Valor_175]+[An_Rec_Valor_176]+[An_Rec_Valor_177]+[An_Rec_Valor_178]</t>
  </si>
  <si>
    <t>[An_Rec_Valor_184]+[An_Rec_Valor_191]+[An_Rec_Valor_198]+[An_Rec_Valor_202]+[An_Rec_Valor_203]</t>
  </si>
  <si>
    <t>[An_Rec_Valor_185]+[An_Rec_Valor_186]+[An_Rec_Valor_187]+[An_Rec_Valor_188]+[An_Rec_Valor_189]+[An_Rec_Valor_190]</t>
  </si>
  <si>
    <t>[An_Rec_Valor_192]+[An_Rec_Valor_193]+[An_Rec_Valor_194]+[An_Rec_Valor_195]+[An_Rec_Valor_196]+[An_Rec_Valor_197]</t>
  </si>
  <si>
    <t>[An_Rec_Valor_199]+[An_Rec_Valor_200]+[An_Rec_Valor_201]</t>
  </si>
  <si>
    <t>[An_Rec_Valor_205]+[An_Rec_Valor_206]+[An_Rec_Valor_207]+[An_Rec_Valor_208]</t>
  </si>
  <si>
    <t>[An_Rec_Valor_212]+[An_Rec_Valor_213]+[An_Rec_Valor_214]+[An_Rec_Valor_216]+[An_Rec_Valor_217]+[An_Rec_Valor_218]+[An_Rec_Valor_219]</t>
  </si>
  <si>
    <t>[An_Rec_Valor_212]+[An_Rec_Valor_213]+[An_Rec_Valor_214]</t>
  </si>
  <si>
    <t>[An_Rec_Valor_216]+[An_Rec_Valor_217]+[An_Rec_Valor_218]</t>
  </si>
  <si>
    <t>[An_Rec_Valor_221]+[An_Rec_Valor_222]</t>
  </si>
  <si>
    <t>FÓRMULA</t>
  </si>
  <si>
    <t>ITENS FALTANTES</t>
  </si>
  <si>
    <t>SITUAÇÃO:</t>
  </si>
  <si>
    <t>HOMOLOGAÇÃO ( 1 SIM / 0 NÃO ):</t>
  </si>
  <si>
    <t>SITUAÇÃO DO FORMULÁRIO:</t>
  </si>
  <si>
    <t>DOCUMENTOS CONTÁBEIS E DEMAIS INFORMAÇÕES:</t>
  </si>
  <si>
    <t>MUNICÍPIO:</t>
  </si>
  <si>
    <t>APLICATIVO DE INFORMAÇÕES MUNICIPAIS ESTRUTURADAS 2014 (item 48 da Resolução TC 018/2014)</t>
  </si>
  <si>
    <t>Sítio eletrônico onde constam as informações pormenorizadas sobre a execução orçamentária e financeira do ente (conforme exigência do inciso II do parágrafo único do art. 48 da Lei de Responsabilidade Fiscal)</t>
  </si>
  <si>
    <t>PREFEITO</t>
  </si>
  <si>
    <t>PT RESPONSÁVEIS - PREFEITO 3 - NOME</t>
  </si>
  <si>
    <t>PT RESPONSÁVEIS - PREFEITO 3 - CPF</t>
  </si>
  <si>
    <t>PT RESPONSÁVEIS - PREFEITO 3 - ESTADO CIVIL</t>
  </si>
  <si>
    <t>PT RESPONSÁVEIS - PREFEITO 3 - ENDEREÇO</t>
  </si>
  <si>
    <t>PT RESPONSÁVEIS - PREFEITO 3 - DATA DE DESIGNAÇÃO</t>
  </si>
  <si>
    <t>PT RESPONSÁVEIS - PREFEITO 3 - DATA DE AFASTAMENTO</t>
  </si>
  <si>
    <t>PT RESPONSÁVEIS - PREFEITO 4 - NOME</t>
  </si>
  <si>
    <t>PT RESPONSÁVEIS - PREFEITO 4 - CPF</t>
  </si>
  <si>
    <t>PT RESPONSÁVEIS - PREFEITO 4 - ESTADO CIVIL</t>
  </si>
  <si>
    <t>PT RESPONSÁVEIS - PREFEITO 4 - ENDEREÇO</t>
  </si>
  <si>
    <t>PT RESPONSÁVEIS - PREFEITO 4 - DATA DE DESIGNAÇÃO</t>
  </si>
  <si>
    <t>PT RESPONSÁVEIS - PREFEITO 4 - DATA DE AFASTAMENTO</t>
  </si>
  <si>
    <t>Demonstrativo da Despesa Total com Pessoal (apenas o Poder Executivo, EXCLUIR CÂMARA)</t>
  </si>
  <si>
    <t>Outras deduções</t>
  </si>
  <si>
    <t>HIERARQUIA</t>
  </si>
  <si>
    <t>Demonstrativo da Dívida Consolidada Líquida  -  RGF, ANEXO 2 (LRF, art. 55, inciso I, alínea "b")</t>
  </si>
  <si>
    <t>DÍVIDA CONSOLIDADA (DC)</t>
  </si>
  <si>
    <t>DESPESAS COM AÇÕES TÍPICAS DE MANUTENÇÃO E DESENVOLVIMENTO DO ENSINO</t>
  </si>
  <si>
    <t>Demonstrativo das despesas com ações típicas de manutenção e desenvolvimento do ensino</t>
  </si>
  <si>
    <r>
      <rPr>
        <b/>
        <sz val="12"/>
        <rFont val="Times New Roman"/>
        <family val="1"/>
      </rPr>
      <t>Outras despesas,</t>
    </r>
    <r>
      <rPr>
        <sz val="12"/>
        <rFont val="Times New Roman"/>
        <family val="1"/>
      </rPr>
      <t xml:space="preserve"> quando destinadas ao ensino regular (Educação infantil e fundamental)  </t>
    </r>
  </si>
  <si>
    <r>
      <rPr>
        <b/>
        <sz val="12"/>
        <rFont val="Times New Roman"/>
        <family val="1"/>
      </rPr>
      <t>Outras despesas,</t>
    </r>
    <r>
      <rPr>
        <sz val="12"/>
        <rFont val="Times New Roman"/>
        <family val="1"/>
      </rPr>
      <t xml:space="preserve"> quando destinadas ao ensino regular (Educação infantil e fundamental)</t>
    </r>
  </si>
  <si>
    <t>Outras</t>
  </si>
  <si>
    <t>Despesas realizadas com Complementação da União ao FUNDEB</t>
  </si>
  <si>
    <t>Despesas realizadas com Salário Educação</t>
  </si>
  <si>
    <t>Despesas realizadas com Receitas de Aplicação Financeira dos Recursos do FUNDEB</t>
  </si>
  <si>
    <t>02.07.01.</t>
  </si>
  <si>
    <t>02.07.02.</t>
  </si>
  <si>
    <t>02.07.03.</t>
  </si>
  <si>
    <t>02.07.04.</t>
  </si>
  <si>
    <t>02.07.05.</t>
  </si>
  <si>
    <t>02.07.06.</t>
  </si>
  <si>
    <t>02.07.07.</t>
  </si>
  <si>
    <t>02.07.07.01.</t>
  </si>
  <si>
    <t>02.07.07.02.</t>
  </si>
  <si>
    <t>02.07.07.03.</t>
  </si>
  <si>
    <t>02.07.07.04.</t>
  </si>
  <si>
    <t>02.07.07.05.</t>
  </si>
  <si>
    <t>Diferença positiva do FUNDEB</t>
  </si>
  <si>
    <t>Diferença negativa do FUNDEB</t>
  </si>
  <si>
    <t>Saldo Conciliado da Conta do FUNDEB</t>
  </si>
  <si>
    <t>02.02.01.</t>
  </si>
  <si>
    <t>02.02.02.</t>
  </si>
  <si>
    <t>02.02.03.</t>
  </si>
  <si>
    <t>Gastos com inativos do Poder Legislativo</t>
  </si>
  <si>
    <t>Valor repassado ao Legislativo (sem os inativos) = (2-3)</t>
  </si>
  <si>
    <t>Valor repassado ao Poder Legislativo (incluindo os inativos)</t>
  </si>
  <si>
    <t>Repasse de Duodécimo para a Câmara Municipal</t>
  </si>
  <si>
    <t>Despesa Fixada  - Orçamento Fiscal</t>
  </si>
  <si>
    <r>
      <t xml:space="preserve">Receita </t>
    </r>
    <r>
      <rPr>
        <b/>
        <sz val="12"/>
        <color indexed="10"/>
        <rFont val="Times New Roman"/>
        <family val="1"/>
      </rPr>
      <t xml:space="preserve">Estimada </t>
    </r>
    <r>
      <rPr>
        <sz val="12"/>
        <rFont val="Times New Roman"/>
        <family val="1"/>
      </rPr>
      <t>Total (PREVISÃO INICIAL constante na LEI ORÇAMENTÁRIA ANUAL - LOA)</t>
    </r>
  </si>
  <si>
    <r>
      <t xml:space="preserve">Despesas </t>
    </r>
    <r>
      <rPr>
        <b/>
        <sz val="12"/>
        <color indexed="10"/>
        <rFont val="Times New Roman"/>
        <family val="1"/>
      </rPr>
      <t>Fixadas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para o MUNICÍPIO (constante na LOA, com as alterações orçamentárias)</t>
    </r>
  </si>
  <si>
    <t>Receita Estimada e Despesa Fixada</t>
  </si>
  <si>
    <t>PT - Receita Tributária Própria</t>
  </si>
  <si>
    <t>[Rec.Trib.Propr.V_1_2]</t>
  </si>
  <si>
    <t>IPTU Previsto 2013</t>
  </si>
  <si>
    <t>[Rec.Trib.Propr.V_2_2]</t>
  </si>
  <si>
    <t>ITBI Previsto 2013</t>
  </si>
  <si>
    <t>[Rec.Trib.Propr.V_3_2]</t>
  </si>
  <si>
    <t>ISS Previsto 2013</t>
  </si>
  <si>
    <t>[Rec.Trib.Propr.V_4_2]</t>
  </si>
  <si>
    <t>IRRF Previsto 2013</t>
  </si>
  <si>
    <t>[Rec.Trib.Propr.V_5_2]</t>
  </si>
  <si>
    <t>Taxas Previstas 2013</t>
  </si>
  <si>
    <t>[Rec.Trib.Propr.V_6_2]</t>
  </si>
  <si>
    <t>06.01.</t>
  </si>
  <si>
    <t>Contribuição de Iluminação Pública Prevista 2013</t>
  </si>
  <si>
    <t>[Rec.Trib.Propr.V_7_2]</t>
  </si>
  <si>
    <t>07.01.</t>
  </si>
  <si>
    <t>Dívida Ativa Tributária Prevista 2013</t>
  </si>
  <si>
    <r>
      <t xml:space="preserve">Receita Tributária Própria </t>
    </r>
    <r>
      <rPr>
        <b/>
        <sz val="12"/>
        <color indexed="10"/>
        <rFont val="Times New Roman"/>
        <family val="1"/>
      </rPr>
      <t xml:space="preserve">prevista </t>
    </r>
    <r>
      <rPr>
        <sz val="12"/>
        <rFont val="Times New Roman"/>
        <family val="1"/>
      </rPr>
      <t>para 2014</t>
    </r>
  </si>
  <si>
    <t>IPTU Previsto 2014</t>
  </si>
  <si>
    <t>ITBI Previsto 2014</t>
  </si>
  <si>
    <t>ISS Previsto 2014</t>
  </si>
  <si>
    <t>IRRF Previsto 2014</t>
  </si>
  <si>
    <t>Taxas Previstas 2014</t>
  </si>
  <si>
    <t>Contribuição de Iluminação Pública Prevista 2014</t>
  </si>
  <si>
    <t>Dívida Ativa Tributária Prevista 2014</t>
  </si>
  <si>
    <t>TOTAL DAS DESPESAS EMPENHADAS</t>
  </si>
  <si>
    <r>
      <t xml:space="preserve">Receita </t>
    </r>
    <r>
      <rPr>
        <b/>
        <sz val="12"/>
        <color indexed="10"/>
        <rFont val="Times New Roman"/>
        <family val="1"/>
      </rPr>
      <t xml:space="preserve">Estimada </t>
    </r>
    <r>
      <rPr>
        <sz val="12"/>
        <rFont val="Times New Roman"/>
        <family val="1"/>
      </rPr>
      <t>Total (PREVISÃO ATUALIZADA constante no BALANÇO ORÇAMENTÁRIO)</t>
    </r>
  </si>
  <si>
    <t>04.04.</t>
  </si>
  <si>
    <t>Dívida Ativa do exercício</t>
  </si>
  <si>
    <r>
      <t>Ativo e Passivo (</t>
    </r>
    <r>
      <rPr>
        <b/>
        <sz val="12"/>
        <color indexed="10"/>
        <rFont val="Times New Roman"/>
        <family val="1"/>
      </rPr>
      <t>EXCLUINDO</t>
    </r>
    <r>
      <rPr>
        <b/>
        <sz val="12"/>
        <color indexed="63"/>
        <rFont val="Times New Roman"/>
        <family val="1"/>
      </rPr>
      <t xml:space="preserve"> O RPPS)</t>
    </r>
  </si>
  <si>
    <r>
      <t xml:space="preserve">Ativo e Passivo do RPPS </t>
    </r>
    <r>
      <rPr>
        <b/>
        <sz val="12"/>
        <color indexed="10"/>
        <rFont val="Times New Roman"/>
        <family val="1"/>
      </rPr>
      <t>(caso o município não possua RPPS, inserir o valor zero)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</si>
  <si>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</si>
  <si>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</si>
  <si>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</si>
  <si>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</si>
  <si>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</si>
  <si>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</si>
  <si>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</si>
  <si>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</si>
  <si>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</si>
  <si>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</si>
  <si>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</si>
  <si>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</si>
  <si>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</si>
  <si>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RECOLHIDO</t>
  </si>
  <si>
    <t>13.º SALÁRIO</t>
  </si>
  <si>
    <t>1 SIM / 0 NÃO</t>
  </si>
  <si>
    <t>Contribuição Patronal para o RPPS</t>
  </si>
  <si>
    <t>Contribuição dos Servidores para o RPPS</t>
  </si>
  <si>
    <t>RETENÇÃO</t>
  </si>
  <si>
    <t>RECOLHIMENTO</t>
  </si>
  <si>
    <t>DEVIDO</t>
  </si>
  <si>
    <t>Sítio da Internet onde estão os dados informados neste aplicativo</t>
  </si>
  <si>
    <t>[SITIO_INTERNET_APLICATIVO]</t>
  </si>
  <si>
    <t>NOME DO AGENTE POLÍTICO</t>
  </si>
  <si>
    <t>NORMATIVO</t>
  </si>
  <si>
    <t>LEI MUNICIPAL</t>
  </si>
  <si>
    <t>DECRETO</t>
  </si>
  <si>
    <t>PORTARIA</t>
  </si>
  <si>
    <t>RESOLUÇÃO</t>
  </si>
  <si>
    <t>NUM. NORMATIVO</t>
  </si>
  <si>
    <t>CASO TENHA OCORRIDO SUBSTITUIÇÃO DO PREFEITO NO EXERCÍCIO, INFORMAR OS DADOS ABAIXO:</t>
  </si>
  <si>
    <t>Informações Diversas acerca do Ativo, do Passivo e da Dívida Ativa</t>
  </si>
  <si>
    <t>01. Informações Inciais</t>
  </si>
  <si>
    <t>02. Responsáveis (todos que assumiram o cargo de chefe do executivo no exercício 2014)</t>
  </si>
  <si>
    <t>04. Comparativo da Receita Orçada com a Arrecadada (Anexo 10 da Lei Federal nº. 4.320/64)</t>
  </si>
  <si>
    <t>Outras dívidas contratuais</t>
  </si>
  <si>
    <t>DÍVIDA CONSOLIDADA LÍQUIDA (DCL) – (01 - 04)</t>
  </si>
  <si>
    <t>[DCL_Valor_8_1]</t>
  </si>
  <si>
    <t>07. Demonstrativo das despesas com ações típicas de manutenção e desenvolvimento do ensino</t>
  </si>
  <si>
    <t>08. Pagamento dos Profissionais do Magistério com Recursos do FUNDEB</t>
  </si>
  <si>
    <t>09. Saldo Conciliado da Conta do FUNDEB</t>
  </si>
  <si>
    <t>10. Despesas com Saúde</t>
  </si>
  <si>
    <t>03. Receita Estimada e Despesa Fixada</t>
  </si>
  <si>
    <t>05. Demonstrativo da despesa realizada por funções e subfunções</t>
  </si>
  <si>
    <t>06. Demonstrativo da Despesa Total com Pessoal (apenas o Poder Executivo, excluindo a Câmara)</t>
  </si>
  <si>
    <t>11. Informações Diversas acerca do Ativo, do Passivo e da Dívida Ativa</t>
  </si>
  <si>
    <t>12. Demonstrativo da Dívida Consolidada Líquida  -  RGF, ANEXO 2 (LRF, art. 55, inciso I, alínea "b")</t>
  </si>
  <si>
    <t>13. Repasse de Duodécimo para a Câmara Municipal</t>
  </si>
  <si>
    <t>ASSISTÊNCIA SOCIAL</t>
  </si>
  <si>
    <t>Subsídio Fixado - Prefeito</t>
  </si>
  <si>
    <t>Ficha Financeira - Prefeito</t>
  </si>
  <si>
    <t>14. Subsídio Fixado - Prefeito</t>
  </si>
  <si>
    <t>15. Ficha Financeira - Prefeito</t>
  </si>
  <si>
    <t>IVALDENÍCIO HIPÓLITO DE MEDEIROS</t>
  </si>
  <si>
    <t>aastec@hotmail.com</t>
  </si>
  <si>
    <t>www.sirinhaem.pe.gov.br</t>
  </si>
  <si>
    <t>Franz Araújo Hacker</t>
  </si>
  <si>
    <t>Casado</t>
  </si>
  <si>
    <t>Lot. Novo Sirinhaém - Sirinhaém</t>
  </si>
  <si>
    <t>Débora Maria da Fonseca Menezes</t>
  </si>
  <si>
    <t>PREFEITA</t>
  </si>
  <si>
    <t>Casada</t>
  </si>
  <si>
    <t>Engenho Conceição</t>
  </si>
  <si>
    <t>Obrigações Tributárias e Contributivas</t>
  </si>
  <si>
    <t>Ensino Profissional não Integrado ao Ensino Regular</t>
  </si>
  <si>
    <t>1.308/2012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</si>
</sst>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#,##0.0"/>
    <numFmt numFmtId="175" formatCode="[$-416]dd\-mmm\-yy;@"/>
    <numFmt numFmtId="176" formatCode="[$-416]mmmm\-yy;@"/>
    <numFmt numFmtId="177" formatCode="mmm/yyyy"/>
    <numFmt numFmtId="178" formatCode="#,##0&quot;/&quot;"/>
    <numFmt numFmtId="179" formatCode="000&quot;.&quot;000&quot;.&quot;000\-00"/>
    <numFmt numFmtId="180" formatCode="dd/mm/yyyy;@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&quot;R$ &quot;#,##0_);\(&quot;R$ &quot;#,##0\)"/>
    <numFmt numFmtId="186" formatCode="&quot;R$ &quot;#,##0_);[Red]\(&quot;R$ &quot;#,##0\)"/>
    <numFmt numFmtId="187" formatCode="&quot;R$ &quot;#,##0.00_);\(&quot;R$ &quot;#,##0.00\)"/>
    <numFmt numFmtId="188" formatCode="&quot;R$ &quot;#,##0.00_);[Red]\(&quot;R$ &quot;#,##0.00\)"/>
    <numFmt numFmtId="189" formatCode="_(&quot;R$ &quot;* #,##0_);_(&quot;R$ &quot;* \(#,##0\);_(&quot;R$ &quot;* &quot;-&quot;_);_(@_)"/>
    <numFmt numFmtId="190" formatCode="_(&quot;R$ &quot;* #,##0.00_);_(&quot;R$ &quot;* \(#,##0.00\);_(&quot;R$ &quot;* &quot;-&quot;??_);_(@_)"/>
    <numFmt numFmtId="191" formatCode="0.000"/>
    <numFmt numFmtId="192" formatCode="&quot;R$&quot;#,##0.00"/>
    <numFmt numFmtId="193" formatCode="0.0"/>
    <numFmt numFmtId="194" formatCode="#,##0.0000000"/>
    <numFmt numFmtId="195" formatCode="_(* #,##0_);_(* \(#,##0\);_(* &quot;&quot;_);_(@_)"/>
    <numFmt numFmtId="196" formatCode="_(* #,##0.00_);_(* \(#,##0.00\);_(* &quot;-&quot;_);_(@_)"/>
    <numFmt numFmtId="197" formatCode="00"/>
    <numFmt numFmtId="198" formatCode="0&quot;.&quot;"/>
    <numFmt numFmtId="199" formatCode="[$-F800]dddd\,\ mmmm\ dd\,\ yyyy"/>
    <numFmt numFmtId="200" formatCode="dd\ &quot;de&quot;\ mmmm&quot; de&quot;\ yyyy"/>
    <numFmt numFmtId="201" formatCode="0_ ;\-0\ "/>
    <numFmt numFmtId="202" formatCode="&quot;S0&quot;0"/>
    <numFmt numFmtId="203" formatCode="&quot;S0&quot;@"/>
    <numFmt numFmtId="204" formatCode="&quot;S00&quot;0"/>
    <numFmt numFmtId="205" formatCode="0.00\&amp;&quot; / 1.000 nascidos vivos&quot;"/>
    <numFmt numFmtId="206" formatCode="0.00&quot; / 1.000 nascidos vivos&quot;"/>
    <numFmt numFmtId="207" formatCode="0.00&quot; / 100.000 nascidos vivos&quot;"/>
    <numFmt numFmtId="208" formatCode="0.E+00"/>
    <numFmt numFmtId="209" formatCode="_(* #,##0.0_);_(* \(#,##0.0\);_(* &quot;-&quot;_);_(@_)"/>
    <numFmt numFmtId="210" formatCode="&quot;(&quot;0&quot;)&quot;"/>
    <numFmt numFmtId="211" formatCode="000000000\-00"/>
    <numFmt numFmtId="212" formatCode="00,000,000,0\-00"/>
    <numFmt numFmtId="213" formatCode="[&lt;=9999999]####\-####;\(###\)\ ####\-####"/>
    <numFmt numFmtId="214" formatCode="0000"/>
    <numFmt numFmtId="215" formatCode="[&lt;=9999999]###\-####;\(###\)\ ###\-####"/>
    <numFmt numFmtId="216" formatCode="&quot;N. &quot;0"/>
    <numFmt numFmtId="217" formatCode="&quot;N. &quot;@"/>
  </numFmts>
  <fonts count="73">
    <font>
      <sz val="10"/>
      <name val="Times New Roman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ahoma"/>
      <family val="2"/>
    </font>
    <font>
      <b/>
      <sz val="14"/>
      <color indexed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i/>
      <sz val="8"/>
      <name val="Times New Roman"/>
      <family val="1"/>
    </font>
    <font>
      <b/>
      <u val="single"/>
      <sz val="10"/>
      <color indexed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2"/>
      <color indexed="19"/>
      <name val="Times New Roman"/>
      <family val="1"/>
    </font>
    <font>
      <u val="single"/>
      <sz val="12"/>
      <color indexed="19"/>
      <name val="Times New Roman"/>
      <family val="1"/>
    </font>
    <font>
      <b/>
      <sz val="12"/>
      <color indexed="18"/>
      <name val="Times New Roman"/>
      <family val="1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  <font>
      <b/>
      <sz val="10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2" tint="-0.7499799728393555"/>
      <name val="Times New Roman"/>
      <family val="1"/>
    </font>
    <font>
      <u val="single"/>
      <sz val="12"/>
      <color theme="2" tint="-0.7499799728393555"/>
      <name val="Times New Roman"/>
      <family val="1"/>
    </font>
    <font>
      <b/>
      <sz val="12"/>
      <color theme="4" tint="-0.4999699890613556"/>
      <name val="Times New Roman"/>
      <family val="1"/>
    </font>
    <font>
      <b/>
      <sz val="14"/>
      <color theme="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2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6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</cellStyleXfs>
  <cellXfs count="242">
    <xf numFmtId="0" fontId="0" fillId="0" borderId="0" xfId="0" applyAlignment="1">
      <alignment/>
    </xf>
    <xf numFmtId="4" fontId="37" fillId="0" borderId="0" xfId="52" applyNumberFormat="1" applyFont="1" applyFill="1" applyBorder="1" applyAlignment="1" applyProtection="1">
      <alignment horizontal="right" vertical="center" wrapText="1"/>
      <protection locked="0"/>
    </xf>
    <xf numFmtId="4" fontId="38" fillId="0" borderId="0" xfId="52" applyNumberFormat="1" applyFont="1" applyFill="1" applyBorder="1" applyAlignment="1" applyProtection="1">
      <alignment horizontal="right" vertical="center" wrapText="1"/>
      <protection locked="0"/>
    </xf>
    <xf numFmtId="0" fontId="57" fillId="24" borderId="0" xfId="0" applyFont="1" applyFill="1" applyAlignment="1" applyProtection="1">
      <alignment horizontal="center" vertical="center"/>
      <protection locked="0"/>
    </xf>
    <xf numFmtId="0" fontId="6" fillId="25" borderId="0" xfId="0" applyFont="1" applyFill="1" applyAlignment="1" applyProtection="1">
      <alignment horizontal="center" vertical="center"/>
      <protection hidden="1"/>
    </xf>
    <xf numFmtId="0" fontId="41" fillId="25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4" fontId="0" fillId="0" borderId="0" xfId="0" applyNumberFormat="1" applyFont="1" applyAlignment="1" applyProtection="1">
      <alignment horizontal="right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58" fillId="0" borderId="10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4" fontId="0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11" xfId="52" applyFont="1" applyFill="1" applyBorder="1" applyAlignment="1" applyProtection="1">
      <alignment horizontal="center" vertical="center"/>
      <protection hidden="1"/>
    </xf>
    <xf numFmtId="4" fontId="59" fillId="26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4" fontId="8" fillId="0" borderId="0" xfId="52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37" fillId="25" borderId="0" xfId="51" applyFont="1" applyFill="1" applyBorder="1" applyAlignment="1" applyProtection="1">
      <alignment vertical="center"/>
      <protection hidden="1"/>
    </xf>
    <xf numFmtId="4" fontId="14" fillId="0" borderId="0" xfId="52" applyNumberFormat="1" applyFont="1" applyFill="1" applyBorder="1" applyAlignment="1" applyProtection="1">
      <alignment horizontal="right" vertical="center" wrapText="1"/>
      <protection hidden="1"/>
    </xf>
    <xf numFmtId="4" fontId="14" fillId="0" borderId="0" xfId="0" applyNumberFormat="1" applyFont="1" applyAlignment="1" applyProtection="1">
      <alignment vertical="center"/>
      <protection hidden="1"/>
    </xf>
    <xf numFmtId="0" fontId="38" fillId="25" borderId="0" xfId="51" applyFont="1" applyFill="1" applyBorder="1" applyAlignment="1" applyProtection="1">
      <alignment vertical="center"/>
      <protection hidden="1"/>
    </xf>
    <xf numFmtId="4" fontId="15" fillId="0" borderId="0" xfId="0" applyNumberFormat="1" applyFont="1" applyAlignment="1" applyProtection="1">
      <alignment vertical="center"/>
      <protection hidden="1"/>
    </xf>
    <xf numFmtId="4" fontId="15" fillId="0" borderId="0" xfId="0" applyNumberFormat="1" applyFont="1" applyFill="1" applyAlignment="1" applyProtection="1">
      <alignment vertical="center"/>
      <protection hidden="1"/>
    </xf>
    <xf numFmtId="0" fontId="38" fillId="0" borderId="0" xfId="51" applyNumberFormat="1" applyFont="1" applyFill="1" applyBorder="1" applyAlignment="1" applyProtection="1">
      <alignment horizontal="left" vertical="center" wrapText="1"/>
      <protection hidden="1"/>
    </xf>
    <xf numFmtId="0" fontId="38" fillId="25" borderId="0" xfId="51" applyFont="1" applyFill="1" applyBorder="1" applyAlignment="1" applyProtection="1">
      <alignment horizontal="left"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4" fontId="15" fillId="0" borderId="0" xfId="0" applyNumberFormat="1" applyFont="1" applyAlignment="1" applyProtection="1">
      <alignment horizontal="right" vertical="center"/>
      <protection hidden="1"/>
    </xf>
    <xf numFmtId="0" fontId="60" fillId="26" borderId="0" xfId="0" applyFont="1" applyFill="1" applyAlignment="1" applyProtection="1">
      <alignment vertical="center"/>
      <protection hidden="1"/>
    </xf>
    <xf numFmtId="0" fontId="61" fillId="26" borderId="0" xfId="0" applyFont="1" applyFill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62" fillId="0" borderId="12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vertical="center"/>
      <protection hidden="1"/>
    </xf>
    <xf numFmtId="0" fontId="41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2" fillId="25" borderId="0" xfId="0" applyFont="1" applyFill="1" applyAlignment="1" applyProtection="1">
      <alignment vertical="center"/>
      <protection hidden="1"/>
    </xf>
    <xf numFmtId="0" fontId="42" fillId="0" borderId="0" xfId="0" applyFont="1" applyFill="1" applyAlignment="1" applyProtection="1">
      <alignment vertical="center"/>
      <protection hidden="1"/>
    </xf>
    <xf numFmtId="0" fontId="64" fillId="0" borderId="1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4" fontId="15" fillId="0" borderId="0" xfId="0" applyNumberFormat="1" applyFont="1" applyBorder="1" applyAlignment="1" applyProtection="1">
      <alignment horizontal="right" vertical="center"/>
      <protection hidden="1"/>
    </xf>
    <xf numFmtId="0" fontId="14" fillId="0" borderId="11" xfId="52" applyFont="1" applyFill="1" applyBorder="1" applyAlignment="1" applyProtection="1">
      <alignment horizontal="center" vertical="center"/>
      <protection hidden="1"/>
    </xf>
    <xf numFmtId="4" fontId="61" fillId="26" borderId="11" xfId="52" applyNumberFormat="1" applyFont="1" applyFill="1" applyBorder="1" applyAlignment="1" applyProtection="1">
      <alignment horizontal="center" vertical="center"/>
      <protection hidden="1"/>
    </xf>
    <xf numFmtId="4" fontId="38" fillId="0" borderId="0" xfId="52" applyNumberFormat="1" applyFont="1" applyFill="1" applyBorder="1" applyAlignment="1" applyProtection="1">
      <alignment vertical="center" wrapText="1"/>
      <protection locked="0"/>
    </xf>
    <xf numFmtId="4" fontId="38" fillId="0" borderId="0" xfId="52" applyNumberFormat="1" applyFont="1" applyFill="1" applyBorder="1" applyAlignment="1" applyProtection="1">
      <alignment horizontal="left" vertical="center" wrapText="1"/>
      <protection locked="0"/>
    </xf>
    <xf numFmtId="179" fontId="38" fillId="0" borderId="0" xfId="52" applyNumberFormat="1" applyFont="1" applyFill="1" applyBorder="1" applyAlignment="1" applyProtection="1">
      <alignment horizontal="center" vertical="center" wrapText="1"/>
      <protection locked="0"/>
    </xf>
    <xf numFmtId="4" fontId="38" fillId="0" borderId="0" xfId="52" applyNumberFormat="1" applyFont="1" applyFill="1" applyBorder="1" applyAlignment="1" applyProtection="1">
      <alignment horizontal="center" vertical="center" wrapText="1"/>
      <protection locked="0"/>
    </xf>
    <xf numFmtId="4" fontId="38" fillId="0" borderId="0" xfId="52" applyNumberFormat="1" applyFont="1" applyFill="1" applyBorder="1" applyAlignment="1" applyProtection="1">
      <alignment horizontal="left" vertical="center" wrapText="1" indent="1"/>
      <protection locked="0"/>
    </xf>
    <xf numFmtId="4" fontId="37" fillId="0" borderId="0" xfId="52" applyNumberFormat="1" applyFont="1" applyFill="1" applyBorder="1" applyAlignment="1" applyProtection="1">
      <alignment vertical="center" wrapText="1"/>
      <protection locked="0"/>
    </xf>
    <xf numFmtId="0" fontId="65" fillId="0" borderId="0" xfId="0" applyFont="1" applyFill="1" applyAlignment="1" applyProtection="1">
      <alignment vertical="center"/>
      <protection hidden="1"/>
    </xf>
    <xf numFmtId="0" fontId="0" fillId="25" borderId="0" xfId="0" applyFont="1" applyFill="1" applyAlignment="1" applyProtection="1">
      <alignment horizontal="center" vertical="center"/>
      <protection hidden="1"/>
    </xf>
    <xf numFmtId="0" fontId="59" fillId="24" borderId="0" xfId="0" applyFont="1" applyFill="1" applyAlignment="1" applyProtection="1">
      <alignment horizontal="center" vertical="center"/>
      <protection locked="0"/>
    </xf>
    <xf numFmtId="0" fontId="7" fillId="25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61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42" fillId="0" borderId="0" xfId="53" applyFont="1" applyFill="1" applyBorder="1" applyAlignment="1" applyProtection="1">
      <alignment horizontal="center" vertical="center"/>
      <protection hidden="1"/>
    </xf>
    <xf numFmtId="0" fontId="39" fillId="0" borderId="0" xfId="53" applyFont="1" applyFill="1" applyBorder="1" applyAlignment="1" applyProtection="1">
      <alignment vertical="center"/>
      <protection hidden="1"/>
    </xf>
    <xf numFmtId="4" fontId="38" fillId="0" borderId="0" xfId="52" applyNumberFormat="1" applyFont="1" applyFill="1" applyBorder="1" applyAlignment="1" applyProtection="1">
      <alignment horizontal="right" vertical="center" wrapText="1" indent="1"/>
      <protection hidden="1"/>
    </xf>
    <xf numFmtId="0" fontId="42" fillId="0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37" fillId="0" borderId="0" xfId="52" applyFont="1" applyFill="1" applyBorder="1" applyAlignment="1" applyProtection="1">
      <alignment horizontal="left" vertical="top" wrapText="1"/>
      <protection hidden="1"/>
    </xf>
    <xf numFmtId="0" fontId="14" fillId="0" borderId="0" xfId="0" applyFont="1" applyFill="1" applyAlignment="1" applyProtection="1">
      <alignment/>
      <protection hidden="1"/>
    </xf>
    <xf numFmtId="4" fontId="37" fillId="0" borderId="0" xfId="52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left" indent="1"/>
      <protection hidden="1"/>
    </xf>
    <xf numFmtId="0" fontId="38" fillId="0" borderId="0" xfId="52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 applyProtection="1">
      <alignment horizontal="left" indent="3"/>
      <protection hidden="1"/>
    </xf>
    <xf numFmtId="4" fontId="38" fillId="0" borderId="0" xfId="52" applyNumberFormat="1" applyFont="1" applyFill="1" applyBorder="1" applyAlignment="1" applyProtection="1">
      <alignment vertical="center" wrapText="1"/>
      <protection hidden="1"/>
    </xf>
    <xf numFmtId="0" fontId="42" fillId="0" borderId="0" xfId="0" applyFont="1" applyFill="1" applyAlignment="1" applyProtection="1">
      <alignment horizontal="center"/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4" fontId="15" fillId="0" borderId="0" xfId="0" applyNumberFormat="1" applyFont="1" applyAlignment="1" applyProtection="1">
      <alignment/>
      <protection hidden="1"/>
    </xf>
    <xf numFmtId="4" fontId="15" fillId="0" borderId="0" xfId="0" applyNumberFormat="1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left" indent="1"/>
      <protection hidden="1"/>
    </xf>
    <xf numFmtId="0" fontId="39" fillId="0" borderId="0" xfId="0" applyFont="1" applyAlignment="1" applyProtection="1">
      <alignment/>
      <protection hidden="1"/>
    </xf>
    <xf numFmtId="0" fontId="15" fillId="0" borderId="0" xfId="0" applyFont="1" applyFill="1" applyAlignment="1" applyProtection="1">
      <alignment horizontal="left" indent="5"/>
      <protection locked="0"/>
    </xf>
    <xf numFmtId="0" fontId="57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53" applyFont="1" applyFill="1" applyBorder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0" fillId="25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14" fillId="0" borderId="13" xfId="52" applyFont="1" applyFill="1" applyBorder="1" applyAlignment="1" applyProtection="1">
      <alignment horizontal="center" vertical="center"/>
      <protection hidden="1"/>
    </xf>
    <xf numFmtId="0" fontId="14" fillId="0" borderId="11" xfId="52" applyFont="1" applyFill="1" applyBorder="1" applyAlignment="1" applyProtection="1">
      <alignment horizontal="center" vertical="center" wrapText="1"/>
      <protection hidden="1"/>
    </xf>
    <xf numFmtId="0" fontId="14" fillId="0" borderId="14" xfId="52" applyFont="1" applyFill="1" applyBorder="1" applyAlignment="1" applyProtection="1">
      <alignment horizontal="left" vertical="center"/>
      <protection hidden="1"/>
    </xf>
    <xf numFmtId="0" fontId="14" fillId="0" borderId="14" xfId="52" applyFont="1" applyFill="1" applyBorder="1" applyAlignment="1" applyProtection="1">
      <alignment horizontal="center" vertical="center"/>
      <protection hidden="1"/>
    </xf>
    <xf numFmtId="4" fontId="5" fillId="0" borderId="0" xfId="52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/>
      <protection hidden="1"/>
    </xf>
    <xf numFmtId="180" fontId="38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left" indent="1"/>
      <protection hidden="1"/>
    </xf>
    <xf numFmtId="0" fontId="0" fillId="25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4" fontId="8" fillId="0" borderId="0" xfId="52" applyNumberFormat="1" applyFont="1" applyFill="1" applyBorder="1" applyAlignment="1" applyProtection="1">
      <alignment horizontal="right" vertical="center" wrapText="1" indent="1"/>
      <protection hidden="1"/>
    </xf>
    <xf numFmtId="4" fontId="0" fillId="0" borderId="0" xfId="0" applyNumberFormat="1" applyFont="1" applyAlignment="1" applyProtection="1">
      <alignment horizontal="right"/>
      <protection hidden="1"/>
    </xf>
    <xf numFmtId="0" fontId="15" fillId="0" borderId="0" xfId="0" applyFont="1" applyFill="1" applyAlignment="1" applyProtection="1">
      <alignment horizontal="left" indent="1"/>
      <protection hidden="1"/>
    </xf>
    <xf numFmtId="0" fontId="15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 horizontal="left" indent="2"/>
      <protection hidden="1"/>
    </xf>
    <xf numFmtId="0" fontId="15" fillId="0" borderId="0" xfId="0" applyFont="1" applyFill="1" applyAlignment="1" applyProtection="1">
      <alignment horizontal="left" indent="5"/>
      <protection hidden="1" locked="0"/>
    </xf>
    <xf numFmtId="4" fontId="38" fillId="0" borderId="0" xfId="52" applyNumberFormat="1" applyFont="1" applyFill="1" applyBorder="1" applyAlignment="1" applyProtection="1">
      <alignment vertical="center" wrapText="1"/>
      <protection hidden="1" locked="0"/>
    </xf>
    <xf numFmtId="0" fontId="59" fillId="24" borderId="0" xfId="0" applyFont="1" applyFill="1" applyAlignment="1" applyProtection="1">
      <alignment horizontal="center" vertical="center"/>
      <protection hidden="1" locked="0"/>
    </xf>
    <xf numFmtId="4" fontId="37" fillId="0" borderId="0" xfId="52" applyNumberFormat="1" applyFont="1" applyFill="1" applyBorder="1" applyAlignment="1" applyProtection="1">
      <alignment horizontal="right" vertical="center" wrapText="1"/>
      <protection hidden="1"/>
    </xf>
    <xf numFmtId="4" fontId="38" fillId="0" borderId="0" xfId="52" applyNumberFormat="1" applyFont="1" applyFill="1" applyBorder="1" applyAlignment="1" applyProtection="1">
      <alignment horizontal="right" vertical="center" wrapText="1"/>
      <protection hidden="1" locked="0"/>
    </xf>
    <xf numFmtId="4" fontId="38" fillId="0" borderId="0" xfId="52" applyNumberFormat="1" applyFont="1" applyFill="1" applyBorder="1" applyAlignment="1" applyProtection="1">
      <alignment horizontal="right" vertical="center" wrapText="1"/>
      <protection hidden="1"/>
    </xf>
    <xf numFmtId="4" fontId="14" fillId="0" borderId="11" xfId="52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left" indent="4"/>
      <protection hidden="1"/>
    </xf>
    <xf numFmtId="0" fontId="0" fillId="0" borderId="0" xfId="0" applyAlignment="1" applyProtection="1">
      <alignment/>
      <protection hidden="1"/>
    </xf>
    <xf numFmtId="4" fontId="15" fillId="0" borderId="0" xfId="0" applyNumberFormat="1" applyFont="1" applyAlignment="1" applyProtection="1">
      <alignment/>
      <protection hidden="1"/>
    </xf>
    <xf numFmtId="0" fontId="42" fillId="0" borderId="0" xfId="0" applyFont="1" applyFill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 wrapText="1"/>
      <protection hidden="1"/>
    </xf>
    <xf numFmtId="0" fontId="15" fillId="0" borderId="0" xfId="0" applyFont="1" applyAlignment="1" applyProtection="1">
      <alignment horizontal="left" indent="2"/>
      <protection hidden="1"/>
    </xf>
    <xf numFmtId="0" fontId="8" fillId="0" borderId="0" xfId="52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Alignment="1" applyProtection="1">
      <alignment horizontal="center"/>
      <protection hidden="1"/>
    </xf>
    <xf numFmtId="4" fontId="38" fillId="0" borderId="0" xfId="52" applyNumberFormat="1" applyFont="1" applyFill="1" applyBorder="1" applyAlignment="1" applyProtection="1">
      <alignment horizontal="right" vertical="center" wrapText="1" indent="1"/>
      <protection hidden="1" locked="0"/>
    </xf>
    <xf numFmtId="0" fontId="14" fillId="0" borderId="0" xfId="0" applyFont="1" applyAlignment="1" applyProtection="1">
      <alignment/>
      <protection hidden="1"/>
    </xf>
    <xf numFmtId="0" fontId="40" fillId="0" borderId="0" xfId="53" applyFont="1" applyFill="1" applyBorder="1" applyAlignment="1" applyProtection="1">
      <alignment vertical="center"/>
      <protection hidden="1"/>
    </xf>
    <xf numFmtId="4" fontId="37" fillId="0" borderId="0" xfId="52" applyNumberFormat="1" applyFont="1" applyFill="1" applyBorder="1" applyAlignment="1" applyProtection="1">
      <alignment horizontal="right" vertical="center" wrapText="1" indent="1"/>
      <protection hidden="1"/>
    </xf>
    <xf numFmtId="0" fontId="0" fillId="25" borderId="0" xfId="0" applyFont="1" applyFill="1" applyAlignment="1" applyProtection="1">
      <alignment/>
      <protection hidden="1"/>
    </xf>
    <xf numFmtId="0" fontId="15" fillId="25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49" fontId="39" fillId="0" borderId="0" xfId="0" applyNumberFormat="1" applyFont="1" applyAlignment="1" applyProtection="1">
      <alignment horizontal="center"/>
      <protection hidden="1"/>
    </xf>
    <xf numFmtId="4" fontId="15" fillId="0" borderId="0" xfId="0" applyNumberFormat="1" applyFont="1" applyAlignment="1" applyProtection="1">
      <alignment horizontal="left"/>
      <protection hidden="1"/>
    </xf>
    <xf numFmtId="49" fontId="40" fillId="0" borderId="0" xfId="0" applyNumberFormat="1" applyFont="1" applyAlignment="1" applyProtection="1">
      <alignment horizontal="center"/>
      <protection hidden="1"/>
    </xf>
    <xf numFmtId="4" fontId="14" fillId="0" borderId="0" xfId="0" applyNumberFormat="1" applyFont="1" applyAlignment="1" applyProtection="1">
      <alignment horizontal="left"/>
      <protection hidden="1"/>
    </xf>
    <xf numFmtId="0" fontId="0" fillId="0" borderId="0" xfId="50" applyFont="1" applyProtection="1">
      <alignment/>
      <protection hidden="1"/>
    </xf>
    <xf numFmtId="0" fontId="0" fillId="25" borderId="0" xfId="0" applyFont="1" applyFill="1" applyAlignment="1" applyProtection="1">
      <alignment vertical="center"/>
      <protection hidden="1"/>
    </xf>
    <xf numFmtId="0" fontId="15" fillId="25" borderId="0" xfId="0" applyFont="1" applyFill="1" applyAlignment="1" applyProtection="1">
      <alignment horizontal="center" vertical="center"/>
      <protection hidden="1"/>
    </xf>
    <xf numFmtId="49" fontId="39" fillId="0" borderId="0" xfId="0" applyNumberFormat="1" applyFont="1" applyAlignment="1" applyProtection="1">
      <alignment horizontal="center" vertical="center"/>
      <protection hidden="1"/>
    </xf>
    <xf numFmtId="4" fontId="15" fillId="0" borderId="0" xfId="0" applyNumberFormat="1" applyFont="1" applyAlignment="1" applyProtection="1">
      <alignment horizontal="left" vertical="center"/>
      <protection hidden="1"/>
    </xf>
    <xf numFmtId="49" fontId="40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center" vertical="center"/>
      <protection hidden="1"/>
    </xf>
    <xf numFmtId="3" fontId="15" fillId="0" borderId="0" xfId="0" applyNumberFormat="1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16" borderId="0" xfId="0" applyFont="1" applyFill="1" applyAlignment="1" applyProtection="1">
      <alignment horizontal="center" vertical="center"/>
      <protection hidden="1"/>
    </xf>
    <xf numFmtId="3" fontId="15" fillId="0" borderId="0" xfId="0" applyNumberFormat="1" applyFont="1" applyAlignment="1" applyProtection="1">
      <alignment vertical="center"/>
      <protection hidden="1"/>
    </xf>
    <xf numFmtId="0" fontId="66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9" fontId="38" fillId="0" borderId="0" xfId="52" applyNumberFormat="1" applyFont="1" applyFill="1" applyBorder="1" applyAlignment="1" applyProtection="1">
      <alignment horizontal="left" vertical="center" wrapText="1"/>
      <protection hidden="1" locked="0"/>
    </xf>
    <xf numFmtId="0" fontId="15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2" fillId="25" borderId="0" xfId="0" applyFont="1" applyFill="1" applyAlignment="1" applyProtection="1">
      <alignment horizontal="center" vertical="center"/>
      <protection hidden="1"/>
    </xf>
    <xf numFmtId="0" fontId="64" fillId="0" borderId="10" xfId="0" applyFont="1" applyBorder="1" applyAlignment="1" applyProtection="1">
      <alignment horizontal="center" vertical="center"/>
      <protection hidden="1"/>
    </xf>
    <xf numFmtId="217" fontId="38" fillId="0" borderId="0" xfId="52" applyNumberFormat="1" applyFont="1" applyFill="1" applyBorder="1" applyAlignment="1" applyProtection="1">
      <alignment horizontal="center" vertical="center" wrapText="1"/>
      <protection hidden="1" locked="0"/>
    </xf>
    <xf numFmtId="0" fontId="7" fillId="25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5" fillId="27" borderId="0" xfId="0" applyFont="1" applyFill="1" applyAlignment="1" applyProtection="1">
      <alignment horizontal="left" indent="4"/>
      <protection hidden="1"/>
    </xf>
    <xf numFmtId="0" fontId="15" fillId="27" borderId="0" xfId="0" applyFont="1" applyFill="1" applyAlignment="1" applyProtection="1">
      <alignment horizontal="left" indent="2"/>
      <protection hidden="1"/>
    </xf>
    <xf numFmtId="0" fontId="0" fillId="25" borderId="0" xfId="0" applyFont="1" applyFill="1" applyAlignment="1" applyProtection="1">
      <alignment horizontal="center"/>
      <protection hidden="1"/>
    </xf>
    <xf numFmtId="14" fontId="15" fillId="0" borderId="0" xfId="0" applyNumberFormat="1" applyFont="1" applyFill="1" applyAlignment="1" applyProtection="1">
      <alignment horizontal="center" vertical="center"/>
      <protection hidden="1"/>
    </xf>
    <xf numFmtId="0" fontId="0" fillId="25" borderId="0" xfId="0" applyFont="1" applyFill="1" applyAlignment="1" applyProtection="1">
      <alignment horizontal="center" vertical="center"/>
      <protection hidden="1"/>
    </xf>
    <xf numFmtId="0" fontId="67" fillId="25" borderId="0" xfId="51" applyFont="1" applyFill="1" applyAlignment="1" applyProtection="1">
      <alignment vertical="center"/>
      <protection hidden="1"/>
    </xf>
    <xf numFmtId="0" fontId="67" fillId="25" borderId="0" xfId="51" applyFont="1" applyFill="1" applyAlignment="1" applyProtection="1">
      <alignment horizontal="center" vertical="center"/>
      <protection hidden="1"/>
    </xf>
    <xf numFmtId="4" fontId="67" fillId="25" borderId="0" xfId="51" applyNumberFormat="1" applyFont="1" applyFill="1" applyBorder="1" applyAlignment="1" applyProtection="1">
      <alignment horizontal="right" vertical="center"/>
      <protection hidden="1"/>
    </xf>
    <xf numFmtId="0" fontId="67" fillId="0" borderId="0" xfId="51" applyFont="1" applyFill="1" applyBorder="1" applyAlignment="1" applyProtection="1">
      <alignment vertical="center"/>
      <protection hidden="1"/>
    </xf>
    <xf numFmtId="0" fontId="68" fillId="25" borderId="0" xfId="51" applyFont="1" applyFill="1" applyAlignment="1" applyProtection="1">
      <alignment vertical="center"/>
      <protection hidden="1"/>
    </xf>
    <xf numFmtId="0" fontId="67" fillId="0" borderId="0" xfId="51" applyFont="1" applyFill="1" applyBorder="1" applyAlignment="1" applyProtection="1">
      <alignment horizontal="left" vertical="center"/>
      <protection hidden="1"/>
    </xf>
    <xf numFmtId="4" fontId="67" fillId="25" borderId="0" xfId="51" applyNumberFormat="1" applyFont="1" applyFill="1" applyBorder="1" applyAlignment="1" applyProtection="1">
      <alignment horizontal="left" vertical="center"/>
      <protection hidden="1"/>
    </xf>
    <xf numFmtId="0" fontId="67" fillId="0" borderId="0" xfId="51" applyFont="1" applyFill="1" applyAlignment="1" applyProtection="1">
      <alignment vertical="center"/>
      <protection hidden="1"/>
    </xf>
    <xf numFmtId="0" fontId="67" fillId="25" borderId="0" xfId="51" applyFont="1" applyFill="1" applyAlignment="1" applyProtection="1">
      <alignment horizontal="left" vertical="center"/>
      <protection hidden="1"/>
    </xf>
    <xf numFmtId="4" fontId="67" fillId="0" borderId="0" xfId="51" applyNumberFormat="1" applyFont="1" applyFill="1" applyBorder="1" applyAlignment="1" applyProtection="1">
      <alignment horizontal="right" vertical="center"/>
      <protection hidden="1"/>
    </xf>
    <xf numFmtId="0" fontId="67" fillId="25" borderId="0" xfId="51" applyFont="1" applyFill="1" applyBorder="1" applyAlignment="1" applyProtection="1">
      <alignment vertical="center"/>
      <protection hidden="1"/>
    </xf>
    <xf numFmtId="0" fontId="67" fillId="0" borderId="0" xfId="51" applyFont="1" applyFill="1" applyBorder="1" applyAlignment="1" applyProtection="1">
      <alignment horizontal="center" vertical="center"/>
      <protection hidden="1"/>
    </xf>
    <xf numFmtId="0" fontId="62" fillId="0" borderId="0" xfId="0" applyFont="1" applyAlignment="1" applyProtection="1">
      <alignment/>
      <protection hidden="1"/>
    </xf>
    <xf numFmtId="0" fontId="67" fillId="0" borderId="0" xfId="51" applyFont="1" applyFill="1" applyAlignment="1" applyProtection="1">
      <alignment horizontal="left" vertical="center"/>
      <protection hidden="1"/>
    </xf>
    <xf numFmtId="0" fontId="67" fillId="0" borderId="0" xfId="53" applyFont="1" applyFill="1" applyBorder="1" applyAlignment="1" applyProtection="1">
      <alignment vertical="center"/>
      <protection hidden="1"/>
    </xf>
    <xf numFmtId="0" fontId="62" fillId="0" borderId="0" xfId="53" applyFont="1" applyFill="1" applyBorder="1" applyAlignment="1" applyProtection="1">
      <alignment horizontal="center" vertical="center"/>
      <protection hidden="1"/>
    </xf>
    <xf numFmtId="0" fontId="62" fillId="0" borderId="0" xfId="51" applyFont="1" applyFill="1" applyBorder="1" applyAlignment="1" applyProtection="1">
      <alignment horizontal="center" vertical="center"/>
      <protection hidden="1"/>
    </xf>
    <xf numFmtId="0" fontId="67" fillId="0" borderId="0" xfId="51" applyNumberFormat="1" applyFont="1" applyFill="1" applyBorder="1" applyAlignment="1" applyProtection="1">
      <alignment horizontal="left" vertical="center"/>
      <protection hidden="1"/>
    </xf>
    <xf numFmtId="4" fontId="67" fillId="0" borderId="0" xfId="51" applyNumberFormat="1" applyFont="1" applyFill="1" applyBorder="1" applyAlignment="1" applyProtection="1">
      <alignment horizontal="right" vertical="center" wrapText="1"/>
      <protection hidden="1"/>
    </xf>
    <xf numFmtId="0" fontId="67" fillId="0" borderId="0" xfId="51" applyNumberFormat="1" applyFont="1" applyFill="1" applyBorder="1" applyAlignment="1" applyProtection="1">
      <alignment horizontal="left" vertical="center" wrapText="1"/>
      <protection hidden="1"/>
    </xf>
    <xf numFmtId="0" fontId="62" fillId="0" borderId="0" xfId="51" applyNumberFormat="1" applyFont="1" applyFill="1" applyBorder="1" applyAlignment="1" applyProtection="1">
      <alignment horizontal="center" vertical="center" wrapText="1"/>
      <protection hidden="1"/>
    </xf>
    <xf numFmtId="2" fontId="67" fillId="0" borderId="0" xfId="51" applyNumberFormat="1" applyFont="1" applyFill="1" applyBorder="1" applyAlignment="1" applyProtection="1">
      <alignment horizontal="center" vertical="center"/>
      <protection hidden="1"/>
    </xf>
    <xf numFmtId="1" fontId="67" fillId="0" borderId="0" xfId="51" applyNumberFormat="1" applyFont="1" applyFill="1" applyBorder="1" applyAlignment="1" applyProtection="1">
      <alignment horizontal="center" vertical="center"/>
      <protection hidden="1"/>
    </xf>
    <xf numFmtId="0" fontId="62" fillId="0" borderId="0" xfId="51" applyFont="1" applyFill="1" applyAlignment="1" applyProtection="1">
      <alignment horizontal="center" vertical="center"/>
      <protection hidden="1"/>
    </xf>
    <xf numFmtId="0" fontId="67" fillId="0" borderId="0" xfId="0" applyFont="1" applyAlignment="1" applyProtection="1">
      <alignment/>
      <protection hidden="1"/>
    </xf>
    <xf numFmtId="4" fontId="67" fillId="0" borderId="0" xfId="51" applyNumberFormat="1" applyFont="1" applyFill="1" applyBorder="1" applyAlignment="1" applyProtection="1">
      <alignment horizontal="left" vertical="center"/>
      <protection hidden="1"/>
    </xf>
    <xf numFmtId="0" fontId="67" fillId="0" borderId="0" xfId="52" applyFont="1" applyFill="1" applyBorder="1" applyAlignment="1" applyProtection="1">
      <alignment vertical="center"/>
      <protection hidden="1"/>
    </xf>
    <xf numFmtId="0" fontId="67" fillId="0" borderId="0" xfId="0" applyFont="1" applyFill="1" applyAlignment="1" applyProtection="1">
      <alignment horizontal="left"/>
      <protection hidden="1"/>
    </xf>
    <xf numFmtId="0" fontId="67" fillId="25" borderId="0" xfId="51" applyFont="1" applyFill="1" applyBorder="1" applyAlignment="1" applyProtection="1">
      <alignment horizontal="center" vertical="center"/>
      <protection hidden="1"/>
    </xf>
    <xf numFmtId="173" fontId="67" fillId="0" borderId="0" xfId="50" applyNumberFormat="1" applyFont="1" applyProtection="1">
      <alignment/>
      <protection hidden="1"/>
    </xf>
    <xf numFmtId="173" fontId="67" fillId="25" borderId="0" xfId="51" applyNumberFormat="1" applyFont="1" applyFill="1" applyBorder="1" applyAlignment="1" applyProtection="1">
      <alignment horizontal="right" vertical="center"/>
      <protection hidden="1"/>
    </xf>
    <xf numFmtId="0" fontId="67" fillId="22" borderId="0" xfId="51" applyFont="1" applyFill="1" applyAlignment="1" applyProtection="1">
      <alignment horizontal="center" vertical="center"/>
      <protection hidden="1"/>
    </xf>
    <xf numFmtId="0" fontId="67" fillId="22" borderId="0" xfId="51" applyFont="1" applyFill="1" applyAlignment="1" applyProtection="1">
      <alignment vertical="center"/>
      <protection hidden="1"/>
    </xf>
    <xf numFmtId="0" fontId="67" fillId="22" borderId="0" xfId="51" applyFont="1" applyFill="1" applyAlignment="1" applyProtection="1">
      <alignment horizontal="left" vertical="center"/>
      <protection hidden="1"/>
    </xf>
    <xf numFmtId="4" fontId="67" fillId="0" borderId="0" xfId="50" applyNumberFormat="1" applyFont="1" applyProtection="1">
      <alignment/>
      <protection hidden="1"/>
    </xf>
    <xf numFmtId="0" fontId="67" fillId="0" borderId="0" xfId="50" applyFont="1" applyProtection="1">
      <alignment/>
      <protection hidden="1"/>
    </xf>
    <xf numFmtId="173" fontId="67" fillId="0" borderId="0" xfId="50" applyNumberFormat="1" applyFont="1" applyAlignment="1" applyProtection="1">
      <alignment horizontal="right"/>
      <protection hidden="1"/>
    </xf>
    <xf numFmtId="4" fontId="67" fillId="25" borderId="0" xfId="51" applyNumberFormat="1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Fill="1" applyAlignment="1" applyProtection="1">
      <alignment vertical="center"/>
      <protection hidden="1"/>
    </xf>
    <xf numFmtId="0" fontId="60" fillId="0" borderId="0" xfId="0" applyFont="1" applyFill="1" applyAlignment="1" applyProtection="1">
      <alignment horizontal="center" vertical="center"/>
      <protection hidden="1"/>
    </xf>
    <xf numFmtId="0" fontId="62" fillId="0" borderId="0" xfId="0" applyFont="1" applyFill="1" applyAlignment="1" applyProtection="1">
      <alignment horizontal="center" vertical="center"/>
      <protection hidden="1"/>
    </xf>
    <xf numFmtId="14" fontId="60" fillId="0" borderId="0" xfId="0" applyNumberFormat="1" applyFont="1" applyFill="1" applyAlignment="1" applyProtection="1">
      <alignment horizontal="center" vertical="center"/>
      <protection hidden="1"/>
    </xf>
    <xf numFmtId="1" fontId="60" fillId="0" borderId="0" xfId="0" applyNumberFormat="1" applyFont="1" applyFill="1" applyAlignment="1" applyProtection="1">
      <alignment horizontal="center" vertical="center"/>
      <protection hidden="1"/>
    </xf>
    <xf numFmtId="0" fontId="60" fillId="0" borderId="0" xfId="0" applyFont="1" applyFill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vertical="center"/>
      <protection hidden="1"/>
    </xf>
    <xf numFmtId="0" fontId="38" fillId="25" borderId="0" xfId="5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7" fillId="0" borderId="0" xfId="51" applyFont="1" applyFill="1" applyAlignment="1" applyProtection="1">
      <alignment horizontal="center" vertical="center"/>
      <protection hidden="1"/>
    </xf>
    <xf numFmtId="3" fontId="67" fillId="0" borderId="0" xfId="51" applyNumberFormat="1" applyFont="1" applyFill="1" applyBorder="1" applyAlignment="1" applyProtection="1">
      <alignment horizontal="center" vertical="center" wrapText="1"/>
      <protection hidden="1"/>
    </xf>
    <xf numFmtId="212" fontId="67" fillId="0" borderId="0" xfId="51" applyNumberFormat="1" applyFont="1" applyFill="1" applyBorder="1" applyAlignment="1" applyProtection="1">
      <alignment horizontal="center" vertical="center"/>
      <protection hidden="1"/>
    </xf>
    <xf numFmtId="173" fontId="67" fillId="0" borderId="0" xfId="51" applyNumberFormat="1" applyFont="1" applyFill="1" applyBorder="1" applyAlignment="1" applyProtection="1">
      <alignment horizontal="center" vertical="center"/>
      <protection hidden="1"/>
    </xf>
    <xf numFmtId="4" fontId="67" fillId="0" borderId="0" xfId="51" applyNumberFormat="1" applyFont="1" applyFill="1" applyBorder="1" applyAlignment="1" applyProtection="1">
      <alignment horizontal="center" vertical="center"/>
      <protection hidden="1"/>
    </xf>
    <xf numFmtId="4" fontId="67" fillId="0" borderId="0" xfId="51" applyNumberFormat="1" applyFont="1" applyFill="1" applyBorder="1" applyAlignment="1" applyProtection="1">
      <alignment horizontal="center" vertical="center" wrapText="1"/>
      <protection hidden="1"/>
    </xf>
    <xf numFmtId="3" fontId="67" fillId="0" borderId="0" xfId="51" applyNumberFormat="1" applyFont="1" applyFill="1" applyBorder="1" applyAlignment="1" applyProtection="1">
      <alignment horizontal="center" vertical="center"/>
      <protection hidden="1"/>
    </xf>
    <xf numFmtId="0" fontId="69" fillId="0" borderId="0" xfId="44" applyFont="1" applyFill="1" applyAlignment="1" applyProtection="1">
      <alignment horizontal="left" vertical="center"/>
      <protection hidden="1"/>
    </xf>
    <xf numFmtId="0" fontId="69" fillId="0" borderId="15" xfId="44" applyFont="1" applyFill="1" applyBorder="1" applyAlignment="1" applyProtection="1">
      <alignment horizontal="left" vertical="center"/>
      <protection hidden="1"/>
    </xf>
    <xf numFmtId="0" fontId="70" fillId="0" borderId="0" xfId="44" applyFont="1" applyFill="1" applyAlignment="1" applyProtection="1">
      <alignment horizontal="left" vertical="center"/>
      <protection hidden="1"/>
    </xf>
    <xf numFmtId="0" fontId="70" fillId="0" borderId="15" xfId="44" applyFont="1" applyFill="1" applyBorder="1" applyAlignment="1" applyProtection="1">
      <alignment horizontal="left" vertical="center"/>
      <protection hidden="1"/>
    </xf>
    <xf numFmtId="0" fontId="71" fillId="0" borderId="0" xfId="0" applyFont="1" applyAlignment="1" applyProtection="1">
      <alignment horizontal="center" vertical="center"/>
      <protection hidden="1"/>
    </xf>
    <xf numFmtId="0" fontId="72" fillId="26" borderId="16" xfId="0" applyFont="1" applyFill="1" applyBorder="1" applyAlignment="1" applyProtection="1">
      <alignment horizontal="center" vertical="center"/>
      <protection hidden="1"/>
    </xf>
    <xf numFmtId="0" fontId="72" fillId="26" borderId="17" xfId="0" applyFont="1" applyFill="1" applyBorder="1" applyAlignment="1" applyProtection="1">
      <alignment horizontal="center" vertical="center"/>
      <protection hidden="1"/>
    </xf>
    <xf numFmtId="0" fontId="72" fillId="26" borderId="18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wrapText="1"/>
      <protection hidden="1"/>
    </xf>
    <xf numFmtId="0" fontId="35" fillId="0" borderId="0" xfId="44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26" borderId="0" xfId="52" applyFont="1" applyFill="1" applyBorder="1" applyAlignment="1" applyProtection="1">
      <alignment horizontal="center" vertical="center"/>
      <protection hidden="1"/>
    </xf>
    <xf numFmtId="0" fontId="14" fillId="0" borderId="11" xfId="52" applyFont="1" applyFill="1" applyBorder="1" applyAlignment="1" applyProtection="1">
      <alignment horizontal="center" vertical="center" wrapText="1"/>
      <protection hidden="1"/>
    </xf>
    <xf numFmtId="0" fontId="72" fillId="26" borderId="0" xfId="0" applyFont="1" applyFill="1" applyAlignment="1" applyProtection="1">
      <alignment horizontal="center" vertical="center"/>
      <protection hidden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asta1" xfId="50"/>
    <cellStyle name="Normal_PC PM MODELO 2009" xfId="51"/>
    <cellStyle name="Normal_Plan2" xfId="52"/>
    <cellStyle name="Normal_STN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dxfs count="117"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22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>
          <bgColor indexed="51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/>
    </dxf>
    <dxf>
      <font>
        <color auto="1"/>
      </font>
      <fill>
        <patternFill>
          <bgColor rgb="FFFFCC0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ill>
        <patternFill>
          <bgColor rgb="FFC0C0C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1</xdr:row>
      <xdr:rowOff>76200</xdr:rowOff>
    </xdr:from>
    <xdr:to>
      <xdr:col>10</xdr:col>
      <xdr:colOff>504825</xdr:colOff>
      <xdr:row>1</xdr:row>
      <xdr:rowOff>695325</xdr:rowOff>
    </xdr:to>
    <xdr:pic>
      <xdr:nvPicPr>
        <xdr:cNvPr id="1" name="Picture 48" descr="Marca TCE -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76225"/>
          <a:ext cx="2781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E%202011\BD%20PC%20PM%202010\PTs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CE\Modelo\PA%20Relat&#243;rio%20Vinculado\Pasta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AE%202011\BD%20PC%20PM%202010\PC%20PM%20MODELO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CE\Modelo\PA%20Relat&#243;rio%20Vinculado\Anex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bkp_servidor\Edson\PA%20Eletr&#244;nico\PA%20Eletr&#244;nico%202009\Arquivos%20Auxiliares\dddd%20-%20Demonstrativos%202009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DRO GERAL"/>
      <sheetName val="OBS"/>
      <sheetName val="PT-01"/>
      <sheetName val="PT01"/>
      <sheetName val="PT-02"/>
      <sheetName val="PT03"/>
      <sheetName val="PT-03"/>
      <sheetName val="PT04"/>
      <sheetName val="PT05"/>
      <sheetName val="PT07"/>
      <sheetName val="PT07.1"/>
      <sheetName val="PT08"/>
      <sheetName val="PT09"/>
      <sheetName val="PT10"/>
      <sheetName val="PT11"/>
      <sheetName val="PT11.1"/>
      <sheetName val="PT12"/>
      <sheetName val="PT15"/>
      <sheetName val="PT17"/>
      <sheetName val="PT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pesas - função"/>
      <sheetName val="despesas"/>
      <sheetName val="receit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D Geral"/>
      <sheetName val="Comissões"/>
      <sheetName val="Ordenadores"/>
      <sheetName val="PROJETO"/>
      <sheetName val="DadosPA"/>
      <sheetName val="Relatório"/>
      <sheetName val="cond complexas"/>
      <sheetName val="comentários"/>
      <sheetName val="Quadro - Irreg."/>
      <sheetName val="Coleta-Indícios"/>
      <sheetName val="Indícios"/>
      <sheetName val="Recomendações"/>
      <sheetName val="Improbidade"/>
      <sheetName val="tabelas"/>
      <sheetName val="Tab Modelo"/>
      <sheetName val="Ofício"/>
      <sheetName val="Anexo I"/>
      <sheetName val="Tab  Saúde II"/>
      <sheetName val="Tab  Saúde"/>
      <sheetName val="Tab  Educ II"/>
      <sheetName val="Tab  Educ"/>
      <sheetName val="Tab  BDResp"/>
      <sheetName val="Tab Ord CPL"/>
      <sheetName val="Tab CPL"/>
      <sheetName val="Tab  RREO RGF"/>
      <sheetName val="Tab  P. Conexos"/>
      <sheetName val="Tab  DTP"/>
      <sheetName val="Tab  RPCanc"/>
      <sheetName val="Tab  DespNovas"/>
      <sheetName val="Tab  NãoContab"/>
      <sheetName val="Tab  Proc. Licit."/>
      <sheetName val="Tab  Editais"/>
      <sheetName val="Tab  Irreg"/>
      <sheetName val="Tab  Doc Ausentes"/>
      <sheetName val="Tab  Inf Ausentes"/>
      <sheetName val="Tab  Limites"/>
      <sheetName val="receitas"/>
      <sheetName val="despesas"/>
      <sheetName val="despesas - função"/>
      <sheetName val="PT 06"/>
      <sheetName val="BD Equipes"/>
      <sheetName val="BD - DTP"/>
      <sheetName val="BD - STN 2008"/>
      <sheetName val="BD - STN 2007"/>
      <sheetName val="ATV STN"/>
      <sheetName val="PAS STN"/>
      <sheetName val="BD - STN Fundos"/>
      <sheetName val="PE-ICMS"/>
      <sheetName val="RREO-EDUC."/>
      <sheetName val="EXTR."/>
      <sheetName val="SAÚDE"/>
      <sheetName val="BD - SIOPS"/>
      <sheetName val="BD - Irr. Tab."/>
      <sheetName val="BD - Proc."/>
      <sheetName val="BD - Educ."/>
      <sheetName val="BD - Proc. II"/>
      <sheetName val="BD - Ord."/>
      <sheetName val="BD - Educ"/>
      <sheetName val="BD - Saúde "/>
      <sheetName val="BD - Munic"/>
    </sheetNames>
    <sheetDataSet>
      <sheetData sheetId="5">
        <row r="9">
          <cell r="G9" t="str">
            <v>Jatobá</v>
          </cell>
        </row>
      </sheetData>
      <sheetData sheetId="17">
        <row r="29">
          <cell r="BK29" t="str">
            <v>Documento não enviado: Comparativo da Despesa Autorizada com a Realizada (Anexo 11 da Lei Federal nº. 4.320/64)</v>
          </cell>
        </row>
        <row r="43">
          <cell r="BK43" t="str">
            <v>Documento não enviado: Comparativo da receita orçada com a arrecadada no exercício anterior.</v>
          </cell>
        </row>
        <row r="68">
          <cell r="BK68" t="str">
            <v>Documento não enviado: Relatórios de Gestão Fiscal e Resumido de Execução Orçamentária referentes ao último período de verificação (mês de referência dezembro)</v>
          </cell>
        </row>
        <row r="75">
          <cell r="BK75" t="str">
            <v>Documento não enviado: Demonstrativo que evidencie os repasses de duodécimos feitos à Câmara Municipal, com os valores e datas dos repasses mês a mês.</v>
          </cell>
        </row>
        <row r="76">
          <cell r="BK76" t="str">
            <v>Documento não enviado: Cópias dos recibos de depósito bancários referentes aos repasses de duodécimos feitos à Câmara Municipal.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eitas"/>
      <sheetName val="despesas"/>
      <sheetName val="despesas - funçã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ário"/>
      <sheetName val="TCE Audin"/>
      <sheetName val="BD Geral"/>
      <sheetName val="Informações Gerais"/>
      <sheetName val="Receita Arrecadada"/>
      <sheetName val="Despesa Realizada"/>
      <sheetName val="Despesa por Função"/>
      <sheetName val="Despesa Classif. Instit."/>
      <sheetName val="Magistério"/>
      <sheetName val="Despesa Realizada Câmara"/>
      <sheetName val="Demonstrativo Duodécimo"/>
      <sheetName val="Subsídio Fixado - Ag. Político"/>
      <sheetName val="Ficha Financeira - Ag. Político"/>
      <sheetName val="Restos a Pagar"/>
      <sheetName val="Comissões de Licitação"/>
      <sheetName val="Ordenadores de Despesas"/>
      <sheetName val="Mode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theme="2" tint="-0.24997000396251678"/>
  </sheetPr>
  <dimension ref="B2:L453"/>
  <sheetViews>
    <sheetView showGridLines="0" showRowColHeaders="0" zoomScale="85" zoomScaleNormal="85" zoomScalePageLayoutView="0" workbookViewId="0" topLeftCell="A1">
      <selection activeCell="G88" sqref="G88"/>
    </sheetView>
  </sheetViews>
  <sheetFormatPr defaultColWidth="9.33203125" defaultRowHeight="12.75"/>
  <cols>
    <col min="1" max="1" width="5.33203125" style="9" customWidth="1"/>
    <col min="2" max="2" width="9.33203125" style="9" customWidth="1"/>
    <col min="3" max="3" width="47.5" style="9" customWidth="1"/>
    <col min="4" max="4" width="23.16015625" style="9" bestFit="1" customWidth="1"/>
    <col min="5" max="5" width="24.66015625" style="9" customWidth="1"/>
    <col min="6" max="6" width="4" style="9" customWidth="1"/>
    <col min="7" max="16384" width="9.33203125" style="9" customWidth="1"/>
  </cols>
  <sheetData>
    <row r="1" ht="60" customHeight="1"/>
    <row r="2" spans="2:7" ht="15.75">
      <c r="B2" s="215"/>
      <c r="C2" s="215"/>
      <c r="D2" s="215"/>
      <c r="E2" s="215"/>
      <c r="F2" s="215"/>
      <c r="G2" s="215"/>
    </row>
    <row r="3" spans="2:7" ht="15.75">
      <c r="B3" s="215"/>
      <c r="C3" s="215"/>
      <c r="D3" s="215"/>
      <c r="E3" s="215"/>
      <c r="F3" s="215"/>
      <c r="G3" s="215"/>
    </row>
    <row r="4" spans="2:7" ht="15.75">
      <c r="B4" s="216" t="s">
        <v>959</v>
      </c>
      <c r="C4" s="215"/>
      <c r="D4" s="215"/>
      <c r="E4" s="215"/>
      <c r="F4" s="215"/>
      <c r="G4" s="215"/>
    </row>
    <row r="5" spans="2:7" ht="15.75">
      <c r="B5" s="209"/>
      <c r="C5" s="209"/>
      <c r="D5" s="209"/>
      <c r="E5" s="209"/>
      <c r="F5" s="209"/>
      <c r="G5" s="209"/>
    </row>
    <row r="6" spans="2:7" ht="15.75">
      <c r="B6" s="210" t="s">
        <v>958</v>
      </c>
      <c r="C6" s="209" t="s">
        <v>765</v>
      </c>
      <c r="D6" s="210" t="s">
        <v>957</v>
      </c>
      <c r="E6" s="210" t="s">
        <v>1458</v>
      </c>
      <c r="F6" s="209"/>
      <c r="G6" s="209"/>
    </row>
    <row r="7" spans="2:7" ht="15.75">
      <c r="B7" s="210">
        <v>1</v>
      </c>
      <c r="C7" s="209" t="s">
        <v>361</v>
      </c>
      <c r="D7" s="209"/>
      <c r="E7" s="211" t="s">
        <v>2258</v>
      </c>
      <c r="F7" s="209"/>
      <c r="G7" s="209"/>
    </row>
    <row r="8" spans="2:12" ht="15.75">
      <c r="B8" s="210">
        <v>2</v>
      </c>
      <c r="C8" s="209" t="s">
        <v>53</v>
      </c>
      <c r="D8" s="212" t="s">
        <v>773</v>
      </c>
      <c r="E8" s="213">
        <v>0</v>
      </c>
      <c r="F8" s="214">
        <v>162</v>
      </c>
      <c r="G8" s="209" t="str">
        <f>UPPER(INDEX(C7:C191,MATCH(F8,B7:B191,0),0))</f>
        <v>SIRINHAÉM</v>
      </c>
      <c r="K8" s="10"/>
      <c r="L8" s="75"/>
    </row>
    <row r="9" spans="2:12" ht="15.75">
      <c r="B9" s="210">
        <v>3</v>
      </c>
      <c r="C9" s="209" t="s">
        <v>54</v>
      </c>
      <c r="D9" s="212" t="s">
        <v>774</v>
      </c>
      <c r="E9" s="213">
        <v>1</v>
      </c>
      <c r="F9" s="209"/>
      <c r="G9" s="209" t="str">
        <f>UPPER(INDEX(D7:D191,MATCH(F8,B7:B191,0),0))</f>
        <v>P146</v>
      </c>
      <c r="K9" s="10"/>
      <c r="L9" s="75"/>
    </row>
    <row r="10" spans="2:7" ht="15.75">
      <c r="B10" s="210">
        <v>4</v>
      </c>
      <c r="C10" s="209" t="s">
        <v>55</v>
      </c>
      <c r="D10" s="212" t="s">
        <v>775</v>
      </c>
      <c r="E10" s="213">
        <v>1</v>
      </c>
      <c r="F10" s="209"/>
      <c r="G10" s="209"/>
    </row>
    <row r="11" spans="2:7" ht="15.75">
      <c r="B11" s="210">
        <v>5</v>
      </c>
      <c r="C11" s="209" t="s">
        <v>56</v>
      </c>
      <c r="D11" s="212" t="s">
        <v>776</v>
      </c>
      <c r="E11" s="213">
        <v>1</v>
      </c>
      <c r="F11" s="209"/>
      <c r="G11" s="209"/>
    </row>
    <row r="12" spans="2:7" ht="15.75">
      <c r="B12" s="210">
        <v>6</v>
      </c>
      <c r="C12" s="209" t="s">
        <v>57</v>
      </c>
      <c r="D12" s="212" t="s">
        <v>777</v>
      </c>
      <c r="E12" s="213">
        <v>1</v>
      </c>
      <c r="F12" s="209"/>
      <c r="G12" s="209"/>
    </row>
    <row r="13" spans="2:7" ht="15.75">
      <c r="B13" s="210">
        <v>7</v>
      </c>
      <c r="C13" s="209" t="s">
        <v>58</v>
      </c>
      <c r="D13" s="212" t="s">
        <v>778</v>
      </c>
      <c r="E13" s="213">
        <v>1</v>
      </c>
      <c r="F13" s="209"/>
      <c r="G13" s="209"/>
    </row>
    <row r="14" spans="2:7" ht="15.75">
      <c r="B14" s="210">
        <v>8</v>
      </c>
      <c r="C14" s="209" t="s">
        <v>59</v>
      </c>
      <c r="D14" s="212" t="s">
        <v>779</v>
      </c>
      <c r="E14" s="213">
        <v>1</v>
      </c>
      <c r="F14" s="209"/>
      <c r="G14" s="209"/>
    </row>
    <row r="15" spans="2:7" ht="15.75">
      <c r="B15" s="210">
        <v>9</v>
      </c>
      <c r="C15" s="209" t="s">
        <v>60</v>
      </c>
      <c r="D15" s="212" t="s">
        <v>780</v>
      </c>
      <c r="E15" s="213">
        <v>1</v>
      </c>
      <c r="F15" s="209"/>
      <c r="G15" s="209"/>
    </row>
    <row r="16" spans="2:7" ht="15.75">
      <c r="B16" s="210">
        <v>10</v>
      </c>
      <c r="C16" s="209" t="s">
        <v>61</v>
      </c>
      <c r="D16" s="212" t="s">
        <v>781</v>
      </c>
      <c r="E16" s="213">
        <v>1</v>
      </c>
      <c r="F16" s="209"/>
      <c r="G16" s="209"/>
    </row>
    <row r="17" spans="2:7" ht="15.75">
      <c r="B17" s="210">
        <v>11</v>
      </c>
      <c r="C17" s="209" t="s">
        <v>62</v>
      </c>
      <c r="D17" s="212" t="s">
        <v>782</v>
      </c>
      <c r="E17" s="213">
        <v>1</v>
      </c>
      <c r="F17" s="209"/>
      <c r="G17" s="209"/>
    </row>
    <row r="18" spans="2:7" ht="15.75">
      <c r="B18" s="210">
        <v>12</v>
      </c>
      <c r="C18" s="209" t="s">
        <v>63</v>
      </c>
      <c r="D18" s="212" t="s">
        <v>783</v>
      </c>
      <c r="E18" s="213">
        <v>1</v>
      </c>
      <c r="F18" s="209"/>
      <c r="G18" s="209"/>
    </row>
    <row r="19" spans="2:7" ht="15.75">
      <c r="B19" s="210">
        <v>13</v>
      </c>
      <c r="C19" s="209" t="s">
        <v>64</v>
      </c>
      <c r="D19" s="212" t="s">
        <v>784</v>
      </c>
      <c r="E19" s="213">
        <v>1</v>
      </c>
      <c r="F19" s="209"/>
      <c r="G19" s="209"/>
    </row>
    <row r="20" spans="2:7" ht="15.75">
      <c r="B20" s="210">
        <v>14</v>
      </c>
      <c r="C20" s="209" t="s">
        <v>65</v>
      </c>
      <c r="D20" s="212" t="s">
        <v>785</v>
      </c>
      <c r="E20" s="213">
        <v>1</v>
      </c>
      <c r="F20" s="209"/>
      <c r="G20" s="209"/>
    </row>
    <row r="21" spans="2:7" ht="15.75">
      <c r="B21" s="210">
        <v>15</v>
      </c>
      <c r="C21" s="209" t="s">
        <v>66</v>
      </c>
      <c r="D21" s="212" t="s">
        <v>786</v>
      </c>
      <c r="E21" s="213">
        <v>1</v>
      </c>
      <c r="F21" s="209"/>
      <c r="G21" s="209"/>
    </row>
    <row r="22" spans="2:7" ht="15.75">
      <c r="B22" s="210">
        <v>16</v>
      </c>
      <c r="C22" s="209" t="s">
        <v>67</v>
      </c>
      <c r="D22" s="212" t="s">
        <v>787</v>
      </c>
      <c r="E22" s="213">
        <v>1</v>
      </c>
      <c r="F22" s="209"/>
      <c r="G22" s="209"/>
    </row>
    <row r="23" spans="2:7" ht="15.75">
      <c r="B23" s="210">
        <v>17</v>
      </c>
      <c r="C23" s="209" t="s">
        <v>68</v>
      </c>
      <c r="D23" s="212" t="s">
        <v>788</v>
      </c>
      <c r="E23" s="213">
        <v>0</v>
      </c>
      <c r="F23" s="209"/>
      <c r="G23" s="209"/>
    </row>
    <row r="24" spans="2:7" ht="15.75">
      <c r="B24" s="210">
        <v>18</v>
      </c>
      <c r="C24" s="209" t="s">
        <v>69</v>
      </c>
      <c r="D24" s="212" t="s">
        <v>789</v>
      </c>
      <c r="E24" s="213">
        <v>0</v>
      </c>
      <c r="F24" s="209"/>
      <c r="G24" s="209"/>
    </row>
    <row r="25" spans="2:7" ht="15.75">
      <c r="B25" s="210">
        <v>19</v>
      </c>
      <c r="C25" s="209" t="s">
        <v>768</v>
      </c>
      <c r="D25" s="212" t="s">
        <v>790</v>
      </c>
      <c r="E25" s="213">
        <v>1</v>
      </c>
      <c r="F25" s="209"/>
      <c r="G25" s="209"/>
    </row>
    <row r="26" spans="2:7" ht="15.75">
      <c r="B26" s="210">
        <v>20</v>
      </c>
      <c r="C26" s="209" t="s">
        <v>70</v>
      </c>
      <c r="D26" s="212" t="s">
        <v>791</v>
      </c>
      <c r="E26" s="213">
        <v>1</v>
      </c>
      <c r="F26" s="209"/>
      <c r="G26" s="209"/>
    </row>
    <row r="27" spans="2:7" ht="15.75">
      <c r="B27" s="210">
        <v>21</v>
      </c>
      <c r="C27" s="209" t="s">
        <v>71</v>
      </c>
      <c r="D27" s="212" t="s">
        <v>792</v>
      </c>
      <c r="E27" s="213">
        <v>1</v>
      </c>
      <c r="F27" s="209"/>
      <c r="G27" s="209"/>
    </row>
    <row r="28" spans="2:7" ht="15.75">
      <c r="B28" s="210">
        <v>22</v>
      </c>
      <c r="C28" s="209" t="s">
        <v>72</v>
      </c>
      <c r="D28" s="212" t="s">
        <v>793</v>
      </c>
      <c r="E28" s="213">
        <v>1</v>
      </c>
      <c r="F28" s="209"/>
      <c r="G28" s="209"/>
    </row>
    <row r="29" spans="2:7" ht="15.75">
      <c r="B29" s="210">
        <v>23</v>
      </c>
      <c r="C29" s="209" t="s">
        <v>73</v>
      </c>
      <c r="D29" s="212" t="s">
        <v>794</v>
      </c>
      <c r="E29" s="213">
        <v>1</v>
      </c>
      <c r="F29" s="209"/>
      <c r="G29" s="209"/>
    </row>
    <row r="30" spans="2:7" ht="15.75">
      <c r="B30" s="210">
        <v>24</v>
      </c>
      <c r="C30" s="209" t="s">
        <v>74</v>
      </c>
      <c r="D30" s="212" t="s">
        <v>795</v>
      </c>
      <c r="E30" s="213">
        <v>1</v>
      </c>
      <c r="F30" s="209"/>
      <c r="G30" s="209"/>
    </row>
    <row r="31" spans="2:7" ht="15.75">
      <c r="B31" s="210">
        <v>25</v>
      </c>
      <c r="C31" s="209" t="s">
        <v>75</v>
      </c>
      <c r="D31" s="212" t="s">
        <v>796</v>
      </c>
      <c r="E31" s="213">
        <v>1</v>
      </c>
      <c r="F31" s="209"/>
      <c r="G31" s="209"/>
    </row>
    <row r="32" spans="2:7" ht="15.75">
      <c r="B32" s="210">
        <v>26</v>
      </c>
      <c r="C32" s="209" t="s">
        <v>76</v>
      </c>
      <c r="D32" s="212" t="s">
        <v>797</v>
      </c>
      <c r="E32" s="213">
        <v>1</v>
      </c>
      <c r="F32" s="209"/>
      <c r="G32" s="209"/>
    </row>
    <row r="33" spans="2:7" ht="15.75">
      <c r="B33" s="210">
        <v>27</v>
      </c>
      <c r="C33" s="209" t="s">
        <v>77</v>
      </c>
      <c r="D33" s="212" t="s">
        <v>798</v>
      </c>
      <c r="E33" s="213">
        <v>1</v>
      </c>
      <c r="F33" s="209"/>
      <c r="G33" s="209"/>
    </row>
    <row r="34" spans="2:7" ht="15.75">
      <c r="B34" s="210">
        <v>28</v>
      </c>
      <c r="C34" s="209" t="s">
        <v>78</v>
      </c>
      <c r="D34" s="212" t="s">
        <v>799</v>
      </c>
      <c r="E34" s="213">
        <v>1</v>
      </c>
      <c r="F34" s="209"/>
      <c r="G34" s="209"/>
    </row>
    <row r="35" spans="2:7" ht="15.75">
      <c r="B35" s="210">
        <v>29</v>
      </c>
      <c r="C35" s="209" t="s">
        <v>79</v>
      </c>
      <c r="D35" s="212" t="s">
        <v>800</v>
      </c>
      <c r="E35" s="213">
        <v>1</v>
      </c>
      <c r="F35" s="209"/>
      <c r="G35" s="209"/>
    </row>
    <row r="36" spans="2:7" ht="15.75">
      <c r="B36" s="210">
        <v>30</v>
      </c>
      <c r="C36" s="209" t="s">
        <v>80</v>
      </c>
      <c r="D36" s="212" t="s">
        <v>801</v>
      </c>
      <c r="E36" s="213">
        <v>1</v>
      </c>
      <c r="F36" s="209"/>
      <c r="G36" s="209"/>
    </row>
    <row r="37" spans="2:7" ht="15.75">
      <c r="B37" s="210">
        <v>31</v>
      </c>
      <c r="C37" s="209" t="s">
        <v>81</v>
      </c>
      <c r="D37" s="212" t="s">
        <v>802</v>
      </c>
      <c r="E37" s="213">
        <v>1</v>
      </c>
      <c r="F37" s="209"/>
      <c r="G37" s="209"/>
    </row>
    <row r="38" spans="2:7" ht="15.75">
      <c r="B38" s="210">
        <v>32</v>
      </c>
      <c r="C38" s="209" t="s">
        <v>82</v>
      </c>
      <c r="D38" s="212" t="s">
        <v>803</v>
      </c>
      <c r="E38" s="213">
        <v>1</v>
      </c>
      <c r="F38" s="209"/>
      <c r="G38" s="209"/>
    </row>
    <row r="39" spans="2:7" ht="15.75">
      <c r="B39" s="210">
        <v>33</v>
      </c>
      <c r="C39" s="209" t="s">
        <v>83</v>
      </c>
      <c r="D39" s="212" t="s">
        <v>804</v>
      </c>
      <c r="E39" s="213">
        <v>1</v>
      </c>
      <c r="F39" s="209"/>
      <c r="G39" s="209"/>
    </row>
    <row r="40" spans="2:7" ht="15.75">
      <c r="B40" s="210">
        <v>34</v>
      </c>
      <c r="C40" s="209" t="s">
        <v>84</v>
      </c>
      <c r="D40" s="212" t="s">
        <v>805</v>
      </c>
      <c r="E40" s="213">
        <v>1</v>
      </c>
      <c r="F40" s="209"/>
      <c r="G40" s="209"/>
    </row>
    <row r="41" spans="2:7" ht="15.75">
      <c r="B41" s="210">
        <v>35</v>
      </c>
      <c r="C41" s="209" t="s">
        <v>85</v>
      </c>
      <c r="D41" s="212" t="s">
        <v>806</v>
      </c>
      <c r="E41" s="213">
        <v>1</v>
      </c>
      <c r="F41" s="209"/>
      <c r="G41" s="209"/>
    </row>
    <row r="42" spans="2:7" ht="15.75">
      <c r="B42" s="210">
        <v>36</v>
      </c>
      <c r="C42" s="209" t="s">
        <v>86</v>
      </c>
      <c r="D42" s="212" t="s">
        <v>807</v>
      </c>
      <c r="E42" s="213">
        <v>1</v>
      </c>
      <c r="F42" s="209"/>
      <c r="G42" s="209"/>
    </row>
    <row r="43" spans="2:7" ht="15.75">
      <c r="B43" s="210">
        <v>37</v>
      </c>
      <c r="C43" s="209" t="s">
        <v>87</v>
      </c>
      <c r="D43" s="212" t="s">
        <v>808</v>
      </c>
      <c r="E43" s="213">
        <v>1</v>
      </c>
      <c r="F43" s="209"/>
      <c r="G43" s="209"/>
    </row>
    <row r="44" spans="2:7" ht="15.75">
      <c r="B44" s="210">
        <v>38</v>
      </c>
      <c r="C44" s="209" t="s">
        <v>88</v>
      </c>
      <c r="D44" s="212" t="s">
        <v>809</v>
      </c>
      <c r="E44" s="213">
        <v>1</v>
      </c>
      <c r="F44" s="209"/>
      <c r="G44" s="209"/>
    </row>
    <row r="45" spans="2:7" ht="15.75">
      <c r="B45" s="210">
        <v>39</v>
      </c>
      <c r="C45" s="209" t="s">
        <v>89</v>
      </c>
      <c r="D45" s="212" t="s">
        <v>810</v>
      </c>
      <c r="E45" s="213">
        <v>0</v>
      </c>
      <c r="F45" s="209"/>
      <c r="G45" s="209"/>
    </row>
    <row r="46" spans="2:7" ht="15.75">
      <c r="B46" s="210">
        <v>40</v>
      </c>
      <c r="C46" s="209" t="s">
        <v>90</v>
      </c>
      <c r="D46" s="212" t="s">
        <v>811</v>
      </c>
      <c r="E46" s="213">
        <v>1</v>
      </c>
      <c r="F46" s="209"/>
      <c r="G46" s="209"/>
    </row>
    <row r="47" spans="2:7" ht="15.75">
      <c r="B47" s="210">
        <v>41</v>
      </c>
      <c r="C47" s="209" t="s">
        <v>91</v>
      </c>
      <c r="D47" s="212" t="s">
        <v>812</v>
      </c>
      <c r="E47" s="213">
        <v>1</v>
      </c>
      <c r="F47" s="209"/>
      <c r="G47" s="209"/>
    </row>
    <row r="48" spans="2:7" ht="15.75">
      <c r="B48" s="210">
        <v>42</v>
      </c>
      <c r="C48" s="209" t="s">
        <v>92</v>
      </c>
      <c r="D48" s="212" t="s">
        <v>813</v>
      </c>
      <c r="E48" s="213">
        <v>1</v>
      </c>
      <c r="F48" s="209"/>
      <c r="G48" s="209"/>
    </row>
    <row r="49" spans="2:7" ht="15.75">
      <c r="B49" s="210">
        <v>43</v>
      </c>
      <c r="C49" s="209" t="s">
        <v>93</v>
      </c>
      <c r="D49" s="212" t="s">
        <v>814</v>
      </c>
      <c r="E49" s="213">
        <v>0</v>
      </c>
      <c r="F49" s="209"/>
      <c r="G49" s="209"/>
    </row>
    <row r="50" spans="2:7" ht="15.75">
      <c r="B50" s="210">
        <v>44</v>
      </c>
      <c r="C50" s="209" t="s">
        <v>94</v>
      </c>
      <c r="D50" s="212" t="s">
        <v>815</v>
      </c>
      <c r="E50" s="213">
        <v>1</v>
      </c>
      <c r="F50" s="209"/>
      <c r="G50" s="209"/>
    </row>
    <row r="51" spans="2:7" ht="15.75">
      <c r="B51" s="210">
        <v>45</v>
      </c>
      <c r="C51" s="209" t="s">
        <v>95</v>
      </c>
      <c r="D51" s="212" t="s">
        <v>816</v>
      </c>
      <c r="E51" s="213">
        <v>1</v>
      </c>
      <c r="F51" s="209"/>
      <c r="G51" s="209"/>
    </row>
    <row r="52" spans="2:7" ht="15.75">
      <c r="B52" s="210">
        <v>46</v>
      </c>
      <c r="C52" s="209" t="s">
        <v>96</v>
      </c>
      <c r="D52" s="212" t="s">
        <v>817</v>
      </c>
      <c r="E52" s="213">
        <v>1</v>
      </c>
      <c r="F52" s="209"/>
      <c r="G52" s="209"/>
    </row>
    <row r="53" spans="2:7" ht="15.75">
      <c r="B53" s="210">
        <v>47</v>
      </c>
      <c r="C53" s="209" t="s">
        <v>97</v>
      </c>
      <c r="D53" s="212" t="s">
        <v>818</v>
      </c>
      <c r="E53" s="213">
        <v>1</v>
      </c>
      <c r="F53" s="209"/>
      <c r="G53" s="209"/>
    </row>
    <row r="54" spans="2:7" ht="15.75">
      <c r="B54" s="210">
        <v>48</v>
      </c>
      <c r="C54" s="209" t="s">
        <v>98</v>
      </c>
      <c r="D54" s="212" t="s">
        <v>819</v>
      </c>
      <c r="E54" s="213">
        <v>0</v>
      </c>
      <c r="F54" s="209"/>
      <c r="G54" s="209"/>
    </row>
    <row r="55" spans="2:7" ht="15.75">
      <c r="B55" s="210">
        <v>49</v>
      </c>
      <c r="C55" s="209" t="s">
        <v>99</v>
      </c>
      <c r="D55" s="212" t="s">
        <v>820</v>
      </c>
      <c r="E55" s="213">
        <v>1</v>
      </c>
      <c r="F55" s="209"/>
      <c r="G55" s="209"/>
    </row>
    <row r="56" spans="2:7" ht="15.75">
      <c r="B56" s="210">
        <v>50</v>
      </c>
      <c r="C56" s="209" t="s">
        <v>100</v>
      </c>
      <c r="D56" s="212" t="s">
        <v>821</v>
      </c>
      <c r="E56" s="213">
        <v>0</v>
      </c>
      <c r="F56" s="209"/>
      <c r="G56" s="209"/>
    </row>
    <row r="57" spans="2:7" ht="15.75">
      <c r="B57" s="210">
        <v>51</v>
      </c>
      <c r="C57" s="209" t="s">
        <v>101</v>
      </c>
      <c r="D57" s="212" t="s">
        <v>822</v>
      </c>
      <c r="E57" s="213">
        <v>1</v>
      </c>
      <c r="F57" s="209"/>
      <c r="G57" s="209"/>
    </row>
    <row r="58" spans="2:7" ht="15.75">
      <c r="B58" s="210">
        <v>52</v>
      </c>
      <c r="C58" s="209" t="s">
        <v>102</v>
      </c>
      <c r="D58" s="212" t="s">
        <v>823</v>
      </c>
      <c r="E58" s="213">
        <v>1</v>
      </c>
      <c r="F58" s="209"/>
      <c r="G58" s="209"/>
    </row>
    <row r="59" spans="2:7" ht="15.75">
      <c r="B59" s="210">
        <v>53</v>
      </c>
      <c r="C59" s="209" t="s">
        <v>103</v>
      </c>
      <c r="D59" s="212" t="s">
        <v>824</v>
      </c>
      <c r="E59" s="213">
        <v>1</v>
      </c>
      <c r="F59" s="209"/>
      <c r="G59" s="209"/>
    </row>
    <row r="60" spans="2:7" ht="15.75">
      <c r="B60" s="210">
        <v>54</v>
      </c>
      <c r="C60" s="209" t="s">
        <v>104</v>
      </c>
      <c r="D60" s="212" t="s">
        <v>825</v>
      </c>
      <c r="E60" s="213">
        <v>1</v>
      </c>
      <c r="F60" s="209"/>
      <c r="G60" s="209"/>
    </row>
    <row r="61" spans="2:7" ht="15.75">
      <c r="B61" s="210">
        <v>55</v>
      </c>
      <c r="C61" s="209" t="s">
        <v>105</v>
      </c>
      <c r="D61" s="212" t="s">
        <v>826</v>
      </c>
      <c r="E61" s="213">
        <v>1</v>
      </c>
      <c r="F61" s="209"/>
      <c r="G61" s="209"/>
    </row>
    <row r="62" spans="2:7" ht="15.75">
      <c r="B62" s="210">
        <v>56</v>
      </c>
      <c r="C62" s="209" t="s">
        <v>106</v>
      </c>
      <c r="D62" s="212" t="s">
        <v>827</v>
      </c>
      <c r="E62" s="213">
        <v>0</v>
      </c>
      <c r="F62" s="209"/>
      <c r="G62" s="209"/>
    </row>
    <row r="63" spans="2:7" ht="15.75">
      <c r="B63" s="210">
        <v>57</v>
      </c>
      <c r="C63" s="209" t="s">
        <v>107</v>
      </c>
      <c r="D63" s="212" t="s">
        <v>828</v>
      </c>
      <c r="E63" s="213">
        <v>1</v>
      </c>
      <c r="F63" s="209"/>
      <c r="G63" s="209"/>
    </row>
    <row r="64" spans="2:7" ht="15.75">
      <c r="B64" s="210">
        <v>58</v>
      </c>
      <c r="C64" s="209" t="s">
        <v>108</v>
      </c>
      <c r="D64" s="212" t="s">
        <v>829</v>
      </c>
      <c r="E64" s="213">
        <v>1</v>
      </c>
      <c r="F64" s="209"/>
      <c r="G64" s="209"/>
    </row>
    <row r="65" spans="2:7" ht="15.75">
      <c r="B65" s="210">
        <v>59</v>
      </c>
      <c r="C65" s="209" t="s">
        <v>109</v>
      </c>
      <c r="D65" s="212" t="s">
        <v>830</v>
      </c>
      <c r="E65" s="213">
        <v>1</v>
      </c>
      <c r="F65" s="209"/>
      <c r="G65" s="209"/>
    </row>
    <row r="66" spans="2:7" ht="15.75">
      <c r="B66" s="210">
        <v>60</v>
      </c>
      <c r="C66" s="209" t="s">
        <v>110</v>
      </c>
      <c r="D66" s="212" t="s">
        <v>831</v>
      </c>
      <c r="E66" s="213">
        <v>1</v>
      </c>
      <c r="F66" s="209"/>
      <c r="G66" s="209"/>
    </row>
    <row r="67" spans="2:7" ht="15.75">
      <c r="B67" s="210">
        <v>61</v>
      </c>
      <c r="C67" s="209" t="s">
        <v>111</v>
      </c>
      <c r="D67" s="212" t="s">
        <v>832</v>
      </c>
      <c r="E67" s="213">
        <v>1</v>
      </c>
      <c r="F67" s="209"/>
      <c r="G67" s="209"/>
    </row>
    <row r="68" spans="2:7" ht="15.75">
      <c r="B68" s="210">
        <v>62</v>
      </c>
      <c r="C68" s="209" t="s">
        <v>112</v>
      </c>
      <c r="D68" s="212" t="s">
        <v>833</v>
      </c>
      <c r="E68" s="213">
        <v>1</v>
      </c>
      <c r="F68" s="209"/>
      <c r="G68" s="209"/>
    </row>
    <row r="69" spans="2:7" ht="15.75">
      <c r="B69" s="210">
        <v>63</v>
      </c>
      <c r="C69" s="209" t="s">
        <v>113</v>
      </c>
      <c r="D69" s="212" t="s">
        <v>834</v>
      </c>
      <c r="E69" s="213">
        <v>1</v>
      </c>
      <c r="F69" s="209"/>
      <c r="G69" s="209"/>
    </row>
    <row r="70" spans="2:7" ht="15.75">
      <c r="B70" s="210">
        <v>64</v>
      </c>
      <c r="C70" s="209" t="s">
        <v>114</v>
      </c>
      <c r="D70" s="212" t="s">
        <v>835</v>
      </c>
      <c r="E70" s="213">
        <v>1</v>
      </c>
      <c r="F70" s="209"/>
      <c r="G70" s="209"/>
    </row>
    <row r="71" spans="2:7" ht="15.75">
      <c r="B71" s="210">
        <v>65</v>
      </c>
      <c r="C71" s="209" t="s">
        <v>115</v>
      </c>
      <c r="D71" s="212" t="s">
        <v>836</v>
      </c>
      <c r="E71" s="213">
        <v>0</v>
      </c>
      <c r="F71" s="209"/>
      <c r="G71" s="209"/>
    </row>
    <row r="72" spans="2:7" ht="15.75">
      <c r="B72" s="210">
        <v>66</v>
      </c>
      <c r="C72" s="209" t="s">
        <v>116</v>
      </c>
      <c r="D72" s="212" t="s">
        <v>837</v>
      </c>
      <c r="E72" s="213">
        <v>0</v>
      </c>
      <c r="F72" s="209"/>
      <c r="G72" s="209"/>
    </row>
    <row r="73" spans="2:7" ht="15.75">
      <c r="B73" s="210">
        <v>67</v>
      </c>
      <c r="C73" s="209" t="s">
        <v>117</v>
      </c>
      <c r="D73" s="212" t="s">
        <v>838</v>
      </c>
      <c r="E73" s="213">
        <v>1</v>
      </c>
      <c r="F73" s="209"/>
      <c r="G73" s="209"/>
    </row>
    <row r="74" spans="2:7" ht="15.75">
      <c r="B74" s="210">
        <v>68</v>
      </c>
      <c r="C74" s="209" t="s">
        <v>118</v>
      </c>
      <c r="D74" s="212" t="s">
        <v>839</v>
      </c>
      <c r="E74" s="213">
        <v>0</v>
      </c>
      <c r="F74" s="209"/>
      <c r="G74" s="209"/>
    </row>
    <row r="75" spans="2:7" ht="15.75">
      <c r="B75" s="210">
        <v>69</v>
      </c>
      <c r="C75" s="209" t="s">
        <v>119</v>
      </c>
      <c r="D75" s="212" t="s">
        <v>840</v>
      </c>
      <c r="E75" s="213">
        <v>1</v>
      </c>
      <c r="F75" s="209"/>
      <c r="G75" s="209"/>
    </row>
    <row r="76" spans="2:7" ht="15.75">
      <c r="B76" s="210">
        <v>70</v>
      </c>
      <c r="C76" s="209" t="s">
        <v>120</v>
      </c>
      <c r="D76" s="212" t="s">
        <v>841</v>
      </c>
      <c r="E76" s="213">
        <v>1</v>
      </c>
      <c r="F76" s="209"/>
      <c r="G76" s="209"/>
    </row>
    <row r="77" spans="2:7" ht="15.75">
      <c r="B77" s="210">
        <v>71</v>
      </c>
      <c r="C77" s="209" t="s">
        <v>121</v>
      </c>
      <c r="D77" s="212" t="s">
        <v>842</v>
      </c>
      <c r="E77" s="213">
        <v>1</v>
      </c>
      <c r="F77" s="209"/>
      <c r="G77" s="209"/>
    </row>
    <row r="78" spans="2:7" ht="15.75">
      <c r="B78" s="210">
        <v>72</v>
      </c>
      <c r="C78" s="209" t="s">
        <v>122</v>
      </c>
      <c r="D78" s="212" t="s">
        <v>843</v>
      </c>
      <c r="E78" s="213">
        <v>1</v>
      </c>
      <c r="F78" s="209"/>
      <c r="G78" s="209"/>
    </row>
    <row r="79" spans="2:7" ht="15.75">
      <c r="B79" s="210">
        <v>73</v>
      </c>
      <c r="C79" s="209" t="s">
        <v>123</v>
      </c>
      <c r="D79" s="212" t="s">
        <v>844</v>
      </c>
      <c r="E79" s="213">
        <v>1</v>
      </c>
      <c r="F79" s="209"/>
      <c r="G79" s="209"/>
    </row>
    <row r="80" spans="2:7" ht="15.75">
      <c r="B80" s="210">
        <v>74</v>
      </c>
      <c r="C80" s="209" t="s">
        <v>124</v>
      </c>
      <c r="D80" s="212" t="s">
        <v>845</v>
      </c>
      <c r="E80" s="213">
        <v>1</v>
      </c>
      <c r="F80" s="209"/>
      <c r="G80" s="209"/>
    </row>
    <row r="81" spans="2:7" ht="15.75">
      <c r="B81" s="210">
        <v>75</v>
      </c>
      <c r="C81" s="209" t="s">
        <v>125</v>
      </c>
      <c r="D81" s="212" t="s">
        <v>846</v>
      </c>
      <c r="E81" s="213">
        <v>1</v>
      </c>
      <c r="F81" s="209"/>
      <c r="G81" s="209"/>
    </row>
    <row r="82" spans="2:7" ht="15.75">
      <c r="B82" s="210">
        <v>76</v>
      </c>
      <c r="C82" s="209" t="s">
        <v>126</v>
      </c>
      <c r="D82" s="212" t="s">
        <v>847</v>
      </c>
      <c r="E82" s="213">
        <v>1</v>
      </c>
      <c r="F82" s="209"/>
      <c r="G82" s="209"/>
    </row>
    <row r="83" spans="2:7" ht="15.75">
      <c r="B83" s="210">
        <v>77</v>
      </c>
      <c r="C83" s="209" t="s">
        <v>127</v>
      </c>
      <c r="D83" s="212" t="s">
        <v>848</v>
      </c>
      <c r="E83" s="213">
        <v>1</v>
      </c>
      <c r="F83" s="209"/>
      <c r="G83" s="209"/>
    </row>
    <row r="84" spans="2:7" ht="15.75">
      <c r="B84" s="210">
        <v>78</v>
      </c>
      <c r="C84" s="209" t="s">
        <v>128</v>
      </c>
      <c r="D84" s="212" t="s">
        <v>849</v>
      </c>
      <c r="E84" s="213">
        <v>1</v>
      </c>
      <c r="F84" s="209"/>
      <c r="G84" s="209"/>
    </row>
    <row r="85" spans="2:7" ht="15.75">
      <c r="B85" s="210">
        <v>79</v>
      </c>
      <c r="C85" s="209" t="s">
        <v>155</v>
      </c>
      <c r="D85" s="212" t="s">
        <v>850</v>
      </c>
      <c r="E85" s="213">
        <v>1</v>
      </c>
      <c r="F85" s="209"/>
      <c r="G85" s="209"/>
    </row>
    <row r="86" spans="2:7" ht="15.75">
      <c r="B86" s="210">
        <v>80</v>
      </c>
      <c r="C86" s="209" t="s">
        <v>156</v>
      </c>
      <c r="D86" s="212" t="s">
        <v>851</v>
      </c>
      <c r="E86" s="213">
        <v>1</v>
      </c>
      <c r="F86" s="209"/>
      <c r="G86" s="209"/>
    </row>
    <row r="87" spans="2:7" ht="15.75">
      <c r="B87" s="210">
        <v>81</v>
      </c>
      <c r="C87" s="209" t="s">
        <v>157</v>
      </c>
      <c r="D87" s="212" t="s">
        <v>852</v>
      </c>
      <c r="E87" s="213">
        <v>1</v>
      </c>
      <c r="F87" s="209"/>
      <c r="G87" s="209"/>
    </row>
    <row r="88" spans="2:7" ht="15.75">
      <c r="B88" s="210">
        <v>82</v>
      </c>
      <c r="C88" s="209" t="s">
        <v>158</v>
      </c>
      <c r="D88" s="212" t="s">
        <v>853</v>
      </c>
      <c r="E88" s="213">
        <v>1</v>
      </c>
      <c r="F88" s="209"/>
      <c r="G88" s="209"/>
    </row>
    <row r="89" spans="2:7" ht="15.75">
      <c r="B89" s="210">
        <v>83</v>
      </c>
      <c r="C89" s="209" t="s">
        <v>769</v>
      </c>
      <c r="D89" s="212" t="s">
        <v>854</v>
      </c>
      <c r="E89" s="213">
        <v>1</v>
      </c>
      <c r="F89" s="209"/>
      <c r="G89" s="209"/>
    </row>
    <row r="90" spans="2:7" ht="15.75">
      <c r="B90" s="210">
        <v>84</v>
      </c>
      <c r="C90" s="209" t="s">
        <v>159</v>
      </c>
      <c r="D90" s="212" t="s">
        <v>855</v>
      </c>
      <c r="E90" s="213">
        <v>1</v>
      </c>
      <c r="F90" s="209"/>
      <c r="G90" s="209"/>
    </row>
    <row r="91" spans="2:7" ht="15.75">
      <c r="B91" s="210">
        <v>85</v>
      </c>
      <c r="C91" s="209" t="s">
        <v>160</v>
      </c>
      <c r="D91" s="212" t="s">
        <v>856</v>
      </c>
      <c r="E91" s="213">
        <v>1</v>
      </c>
      <c r="F91" s="209"/>
      <c r="G91" s="209"/>
    </row>
    <row r="92" spans="2:7" ht="15.75">
      <c r="B92" s="210">
        <v>86</v>
      </c>
      <c r="C92" s="209" t="s">
        <v>161</v>
      </c>
      <c r="D92" s="212" t="s">
        <v>857</v>
      </c>
      <c r="E92" s="213">
        <v>1</v>
      </c>
      <c r="F92" s="209"/>
      <c r="G92" s="209"/>
    </row>
    <row r="93" spans="2:7" ht="15.75">
      <c r="B93" s="210">
        <v>87</v>
      </c>
      <c r="C93" s="209" t="s">
        <v>162</v>
      </c>
      <c r="D93" s="212" t="s">
        <v>858</v>
      </c>
      <c r="E93" s="213">
        <v>1</v>
      </c>
      <c r="F93" s="209"/>
      <c r="G93" s="209"/>
    </row>
    <row r="94" spans="2:7" ht="15.75">
      <c r="B94" s="210">
        <v>88</v>
      </c>
      <c r="C94" s="209" t="s">
        <v>163</v>
      </c>
      <c r="D94" s="212" t="s">
        <v>859</v>
      </c>
      <c r="E94" s="213">
        <v>1</v>
      </c>
      <c r="F94" s="209"/>
      <c r="G94" s="209"/>
    </row>
    <row r="95" spans="2:7" ht="15.75">
      <c r="B95" s="210">
        <v>89</v>
      </c>
      <c r="C95" s="209" t="s">
        <v>164</v>
      </c>
      <c r="D95" s="212" t="s">
        <v>860</v>
      </c>
      <c r="E95" s="213">
        <v>0</v>
      </c>
      <c r="F95" s="209"/>
      <c r="G95" s="209"/>
    </row>
    <row r="96" spans="2:7" ht="15.75">
      <c r="B96" s="210">
        <v>90</v>
      </c>
      <c r="C96" s="209" t="s">
        <v>165</v>
      </c>
      <c r="D96" s="212" t="s">
        <v>861</v>
      </c>
      <c r="E96" s="213">
        <v>1</v>
      </c>
      <c r="F96" s="209"/>
      <c r="G96" s="209"/>
    </row>
    <row r="97" spans="2:7" ht="15.75">
      <c r="B97" s="210">
        <v>91</v>
      </c>
      <c r="C97" s="209" t="s">
        <v>166</v>
      </c>
      <c r="D97" s="212" t="s">
        <v>862</v>
      </c>
      <c r="E97" s="213">
        <v>0</v>
      </c>
      <c r="F97" s="209"/>
      <c r="G97" s="209"/>
    </row>
    <row r="98" spans="2:7" ht="15.75">
      <c r="B98" s="210">
        <v>92</v>
      </c>
      <c r="C98" s="209" t="s">
        <v>167</v>
      </c>
      <c r="D98" s="212" t="s">
        <v>863</v>
      </c>
      <c r="E98" s="213">
        <v>1</v>
      </c>
      <c r="F98" s="209"/>
      <c r="G98" s="209"/>
    </row>
    <row r="99" spans="2:7" ht="15.75">
      <c r="B99" s="210">
        <v>93</v>
      </c>
      <c r="C99" s="209" t="s">
        <v>168</v>
      </c>
      <c r="D99" s="212" t="s">
        <v>864</v>
      </c>
      <c r="E99" s="213">
        <v>1</v>
      </c>
      <c r="F99" s="209"/>
      <c r="G99" s="209"/>
    </row>
    <row r="100" spans="2:7" ht="15.75">
      <c r="B100" s="210">
        <v>94</v>
      </c>
      <c r="C100" s="209" t="s">
        <v>169</v>
      </c>
      <c r="D100" s="212" t="s">
        <v>865</v>
      </c>
      <c r="E100" s="213">
        <v>1</v>
      </c>
      <c r="F100" s="209"/>
      <c r="G100" s="209"/>
    </row>
    <row r="101" spans="2:7" ht="15.75">
      <c r="B101" s="210">
        <v>95</v>
      </c>
      <c r="C101" s="209" t="s">
        <v>170</v>
      </c>
      <c r="D101" s="212" t="s">
        <v>866</v>
      </c>
      <c r="E101" s="213">
        <v>1</v>
      </c>
      <c r="F101" s="209"/>
      <c r="G101" s="209"/>
    </row>
    <row r="102" spans="2:7" ht="15.75">
      <c r="B102" s="210">
        <v>96</v>
      </c>
      <c r="C102" s="209" t="s">
        <v>171</v>
      </c>
      <c r="D102" s="212" t="s">
        <v>867</v>
      </c>
      <c r="E102" s="213">
        <v>1</v>
      </c>
      <c r="F102" s="209"/>
      <c r="G102" s="209"/>
    </row>
    <row r="103" spans="2:7" ht="15.75">
      <c r="B103" s="210">
        <v>97</v>
      </c>
      <c r="C103" s="209" t="s">
        <v>770</v>
      </c>
      <c r="D103" s="212" t="s">
        <v>868</v>
      </c>
      <c r="E103" s="213">
        <v>0</v>
      </c>
      <c r="F103" s="209"/>
      <c r="G103" s="209"/>
    </row>
    <row r="104" spans="2:7" ht="15.75">
      <c r="B104" s="210">
        <v>98</v>
      </c>
      <c r="C104" s="209" t="s">
        <v>172</v>
      </c>
      <c r="D104" s="212" t="s">
        <v>869</v>
      </c>
      <c r="E104" s="213">
        <v>1</v>
      </c>
      <c r="F104" s="209"/>
      <c r="G104" s="209"/>
    </row>
    <row r="105" spans="2:7" ht="15.75">
      <c r="B105" s="210">
        <v>99</v>
      </c>
      <c r="C105" s="209" t="s">
        <v>173</v>
      </c>
      <c r="D105" s="212" t="s">
        <v>870</v>
      </c>
      <c r="E105" s="213">
        <v>1</v>
      </c>
      <c r="F105" s="209"/>
      <c r="G105" s="209"/>
    </row>
    <row r="106" spans="2:7" ht="15.75">
      <c r="B106" s="210">
        <v>100</v>
      </c>
      <c r="C106" s="209" t="s">
        <v>174</v>
      </c>
      <c r="D106" s="212" t="s">
        <v>871</v>
      </c>
      <c r="E106" s="213">
        <v>0</v>
      </c>
      <c r="F106" s="209"/>
      <c r="G106" s="209"/>
    </row>
    <row r="107" spans="2:7" ht="15.75">
      <c r="B107" s="210">
        <v>101</v>
      </c>
      <c r="C107" s="209" t="s">
        <v>175</v>
      </c>
      <c r="D107" s="212" t="s">
        <v>872</v>
      </c>
      <c r="E107" s="213">
        <v>1</v>
      </c>
      <c r="F107" s="209"/>
      <c r="G107" s="209"/>
    </row>
    <row r="108" spans="2:7" ht="15.75">
      <c r="B108" s="210">
        <v>102</v>
      </c>
      <c r="C108" s="209" t="s">
        <v>176</v>
      </c>
      <c r="D108" s="212" t="s">
        <v>873</v>
      </c>
      <c r="E108" s="213">
        <v>1</v>
      </c>
      <c r="F108" s="209"/>
      <c r="G108" s="209"/>
    </row>
    <row r="109" spans="2:7" ht="15.75">
      <c r="B109" s="210">
        <v>103</v>
      </c>
      <c r="C109" s="209" t="s">
        <v>177</v>
      </c>
      <c r="D109" s="212" t="s">
        <v>874</v>
      </c>
      <c r="E109" s="213">
        <v>1</v>
      </c>
      <c r="F109" s="209"/>
      <c r="G109" s="209"/>
    </row>
    <row r="110" spans="2:7" ht="15.75">
      <c r="B110" s="210">
        <v>104</v>
      </c>
      <c r="C110" s="209" t="s">
        <v>178</v>
      </c>
      <c r="D110" s="212" t="s">
        <v>875</v>
      </c>
      <c r="E110" s="213">
        <v>1</v>
      </c>
      <c r="F110" s="209"/>
      <c r="G110" s="209"/>
    </row>
    <row r="111" spans="2:7" ht="15.75">
      <c r="B111" s="210">
        <v>105</v>
      </c>
      <c r="C111" s="209" t="s">
        <v>179</v>
      </c>
      <c r="D111" s="212" t="s">
        <v>876</v>
      </c>
      <c r="E111" s="213">
        <v>1</v>
      </c>
      <c r="F111" s="209"/>
      <c r="G111" s="209"/>
    </row>
    <row r="112" spans="2:7" ht="15.75">
      <c r="B112" s="210">
        <v>106</v>
      </c>
      <c r="C112" s="209" t="s">
        <v>180</v>
      </c>
      <c r="D112" s="212" t="s">
        <v>877</v>
      </c>
      <c r="E112" s="213">
        <v>1</v>
      </c>
      <c r="F112" s="209"/>
      <c r="G112" s="209"/>
    </row>
    <row r="113" spans="2:7" ht="15.75">
      <c r="B113" s="210">
        <v>107</v>
      </c>
      <c r="C113" s="209" t="s">
        <v>181</v>
      </c>
      <c r="D113" s="212" t="s">
        <v>878</v>
      </c>
      <c r="E113" s="213">
        <v>0</v>
      </c>
      <c r="F113" s="209"/>
      <c r="G113" s="209"/>
    </row>
    <row r="114" spans="2:7" ht="15.75">
      <c r="B114" s="210">
        <v>108</v>
      </c>
      <c r="C114" s="209" t="s">
        <v>182</v>
      </c>
      <c r="D114" s="212" t="s">
        <v>879</v>
      </c>
      <c r="E114" s="213">
        <v>1</v>
      </c>
      <c r="F114" s="209"/>
      <c r="G114" s="209"/>
    </row>
    <row r="115" spans="2:7" ht="15.75">
      <c r="B115" s="210">
        <v>109</v>
      </c>
      <c r="C115" s="209" t="s">
        <v>183</v>
      </c>
      <c r="D115" s="212" t="s">
        <v>880</v>
      </c>
      <c r="E115" s="213">
        <v>1</v>
      </c>
      <c r="F115" s="209"/>
      <c r="G115" s="209"/>
    </row>
    <row r="116" spans="2:7" ht="15.75">
      <c r="B116" s="210">
        <v>110</v>
      </c>
      <c r="C116" s="209" t="s">
        <v>184</v>
      </c>
      <c r="D116" s="212" t="s">
        <v>881</v>
      </c>
      <c r="E116" s="213">
        <v>1</v>
      </c>
      <c r="F116" s="209"/>
      <c r="G116" s="209"/>
    </row>
    <row r="117" spans="2:7" ht="15.75">
      <c r="B117" s="210">
        <v>111</v>
      </c>
      <c r="C117" s="209" t="s">
        <v>185</v>
      </c>
      <c r="D117" s="212" t="s">
        <v>882</v>
      </c>
      <c r="E117" s="213">
        <v>0</v>
      </c>
      <c r="F117" s="209"/>
      <c r="G117" s="209"/>
    </row>
    <row r="118" spans="2:7" ht="15.75">
      <c r="B118" s="210">
        <v>112</v>
      </c>
      <c r="C118" s="209" t="s">
        <v>186</v>
      </c>
      <c r="D118" s="212" t="s">
        <v>883</v>
      </c>
      <c r="E118" s="213">
        <v>1</v>
      </c>
      <c r="F118" s="209"/>
      <c r="G118" s="209"/>
    </row>
    <row r="119" spans="2:7" ht="15.75">
      <c r="B119" s="210">
        <v>113</v>
      </c>
      <c r="C119" s="209" t="s">
        <v>187</v>
      </c>
      <c r="D119" s="212" t="s">
        <v>884</v>
      </c>
      <c r="E119" s="213">
        <v>1</v>
      </c>
      <c r="F119" s="209"/>
      <c r="G119" s="209"/>
    </row>
    <row r="120" spans="2:7" ht="15.75">
      <c r="B120" s="210">
        <v>114</v>
      </c>
      <c r="C120" s="209" t="s">
        <v>188</v>
      </c>
      <c r="D120" s="212" t="s">
        <v>885</v>
      </c>
      <c r="E120" s="213">
        <v>1</v>
      </c>
      <c r="F120" s="209"/>
      <c r="G120" s="209"/>
    </row>
    <row r="121" spans="2:7" ht="15.75">
      <c r="B121" s="210">
        <v>115</v>
      </c>
      <c r="C121" s="209" t="s">
        <v>189</v>
      </c>
      <c r="D121" s="212" t="s">
        <v>886</v>
      </c>
      <c r="E121" s="213">
        <v>1</v>
      </c>
      <c r="F121" s="209"/>
      <c r="G121" s="209"/>
    </row>
    <row r="122" spans="2:7" ht="15.75">
      <c r="B122" s="210">
        <v>116</v>
      </c>
      <c r="C122" s="209" t="s">
        <v>190</v>
      </c>
      <c r="D122" s="212" t="s">
        <v>887</v>
      </c>
      <c r="E122" s="213">
        <v>1</v>
      </c>
      <c r="F122" s="209"/>
      <c r="G122" s="209"/>
    </row>
    <row r="123" spans="2:7" ht="15.75">
      <c r="B123" s="210">
        <v>117</v>
      </c>
      <c r="C123" s="209" t="s">
        <v>191</v>
      </c>
      <c r="D123" s="212" t="s">
        <v>888</v>
      </c>
      <c r="E123" s="213">
        <v>1</v>
      </c>
      <c r="F123" s="209"/>
      <c r="G123" s="209"/>
    </row>
    <row r="124" spans="2:7" ht="15.75">
      <c r="B124" s="210">
        <v>118</v>
      </c>
      <c r="C124" s="209" t="s">
        <v>192</v>
      </c>
      <c r="D124" s="212" t="s">
        <v>889</v>
      </c>
      <c r="E124" s="213">
        <v>1</v>
      </c>
      <c r="F124" s="209"/>
      <c r="G124" s="209"/>
    </row>
    <row r="125" spans="2:7" ht="15.75">
      <c r="B125" s="210">
        <v>119</v>
      </c>
      <c r="C125" s="209" t="s">
        <v>193</v>
      </c>
      <c r="D125" s="212" t="s">
        <v>890</v>
      </c>
      <c r="E125" s="213">
        <v>1</v>
      </c>
      <c r="F125" s="209"/>
      <c r="G125" s="209"/>
    </row>
    <row r="126" spans="2:7" ht="15.75">
      <c r="B126" s="210">
        <v>120</v>
      </c>
      <c r="C126" s="209" t="s">
        <v>194</v>
      </c>
      <c r="D126" s="212" t="s">
        <v>891</v>
      </c>
      <c r="E126" s="213">
        <v>1</v>
      </c>
      <c r="F126" s="209"/>
      <c r="G126" s="209"/>
    </row>
    <row r="127" spans="2:7" ht="15.75">
      <c r="B127" s="210">
        <v>121</v>
      </c>
      <c r="C127" s="209" t="s">
        <v>195</v>
      </c>
      <c r="D127" s="212" t="s">
        <v>892</v>
      </c>
      <c r="E127" s="213">
        <v>1</v>
      </c>
      <c r="F127" s="209"/>
      <c r="G127" s="209"/>
    </row>
    <row r="128" spans="2:7" ht="15.75">
      <c r="B128" s="210">
        <v>122</v>
      </c>
      <c r="C128" s="209" t="s">
        <v>196</v>
      </c>
      <c r="D128" s="212" t="s">
        <v>893</v>
      </c>
      <c r="E128" s="213">
        <v>0</v>
      </c>
      <c r="F128" s="209"/>
      <c r="G128" s="209"/>
    </row>
    <row r="129" spans="2:7" ht="15.75">
      <c r="B129" s="210">
        <v>123</v>
      </c>
      <c r="C129" s="209" t="s">
        <v>197</v>
      </c>
      <c r="D129" s="212" t="s">
        <v>894</v>
      </c>
      <c r="E129" s="213">
        <v>1</v>
      </c>
      <c r="F129" s="209"/>
      <c r="G129" s="209"/>
    </row>
    <row r="130" spans="2:7" ht="15.75">
      <c r="B130" s="210">
        <v>124</v>
      </c>
      <c r="C130" s="209" t="s">
        <v>198</v>
      </c>
      <c r="D130" s="212" t="s">
        <v>895</v>
      </c>
      <c r="E130" s="213">
        <v>1</v>
      </c>
      <c r="F130" s="209"/>
      <c r="G130" s="209"/>
    </row>
    <row r="131" spans="2:7" ht="15.75">
      <c r="B131" s="210">
        <v>125</v>
      </c>
      <c r="C131" s="209" t="s">
        <v>199</v>
      </c>
      <c r="D131" s="212" t="s">
        <v>896</v>
      </c>
      <c r="E131" s="213">
        <v>1</v>
      </c>
      <c r="F131" s="209"/>
      <c r="G131" s="209"/>
    </row>
    <row r="132" spans="2:7" ht="15.75">
      <c r="B132" s="210">
        <v>126</v>
      </c>
      <c r="C132" s="209" t="s">
        <v>200</v>
      </c>
      <c r="D132" s="212" t="s">
        <v>897</v>
      </c>
      <c r="E132" s="213">
        <v>0</v>
      </c>
      <c r="F132" s="209"/>
      <c r="G132" s="209"/>
    </row>
    <row r="133" spans="2:7" ht="15.75">
      <c r="B133" s="210">
        <v>127</v>
      </c>
      <c r="C133" s="209" t="s">
        <v>201</v>
      </c>
      <c r="D133" s="212" t="s">
        <v>898</v>
      </c>
      <c r="E133" s="213">
        <v>1</v>
      </c>
      <c r="F133" s="209"/>
      <c r="G133" s="209"/>
    </row>
    <row r="134" spans="2:7" ht="15.75">
      <c r="B134" s="210">
        <v>128</v>
      </c>
      <c r="C134" s="209" t="s">
        <v>202</v>
      </c>
      <c r="D134" s="212" t="s">
        <v>899</v>
      </c>
      <c r="E134" s="213">
        <v>0</v>
      </c>
      <c r="F134" s="209"/>
      <c r="G134" s="209"/>
    </row>
    <row r="135" spans="2:7" ht="15.75">
      <c r="B135" s="210">
        <v>129</v>
      </c>
      <c r="C135" s="209" t="s">
        <v>203</v>
      </c>
      <c r="D135" s="212" t="s">
        <v>900</v>
      </c>
      <c r="E135" s="213">
        <v>1</v>
      </c>
      <c r="F135" s="209"/>
      <c r="G135" s="209"/>
    </row>
    <row r="136" spans="2:7" ht="15.75">
      <c r="B136" s="210">
        <v>130</v>
      </c>
      <c r="C136" s="209" t="s">
        <v>204</v>
      </c>
      <c r="D136" s="212" t="s">
        <v>901</v>
      </c>
      <c r="E136" s="213">
        <v>0</v>
      </c>
      <c r="F136" s="209"/>
      <c r="G136" s="209"/>
    </row>
    <row r="137" spans="2:7" ht="15.75">
      <c r="B137" s="210">
        <v>131</v>
      </c>
      <c r="C137" s="209" t="s">
        <v>205</v>
      </c>
      <c r="D137" s="212" t="s">
        <v>902</v>
      </c>
      <c r="E137" s="213">
        <v>1</v>
      </c>
      <c r="F137" s="209"/>
      <c r="G137" s="209"/>
    </row>
    <row r="138" spans="2:7" ht="15.75">
      <c r="B138" s="210">
        <v>132</v>
      </c>
      <c r="C138" s="209" t="s">
        <v>206</v>
      </c>
      <c r="D138" s="212" t="s">
        <v>903</v>
      </c>
      <c r="E138" s="213">
        <v>1</v>
      </c>
      <c r="F138" s="209"/>
      <c r="G138" s="209"/>
    </row>
    <row r="139" spans="2:7" ht="15.75">
      <c r="B139" s="210">
        <v>133</v>
      </c>
      <c r="C139" s="209" t="s">
        <v>717</v>
      </c>
      <c r="D139" s="212" t="s">
        <v>904</v>
      </c>
      <c r="E139" s="213">
        <v>1</v>
      </c>
      <c r="F139" s="209"/>
      <c r="G139" s="209"/>
    </row>
    <row r="140" spans="2:7" ht="15.75">
      <c r="B140" s="210">
        <v>134</v>
      </c>
      <c r="C140" s="209" t="s">
        <v>207</v>
      </c>
      <c r="D140" s="212" t="s">
        <v>905</v>
      </c>
      <c r="E140" s="213">
        <v>1</v>
      </c>
      <c r="F140" s="209"/>
      <c r="G140" s="209"/>
    </row>
    <row r="141" spans="2:7" ht="15.75">
      <c r="B141" s="210">
        <v>135</v>
      </c>
      <c r="C141" s="209" t="s">
        <v>208</v>
      </c>
      <c r="D141" s="212" t="s">
        <v>906</v>
      </c>
      <c r="E141" s="213">
        <v>1</v>
      </c>
      <c r="F141" s="209"/>
      <c r="G141" s="209"/>
    </row>
    <row r="142" spans="2:7" ht="15.75">
      <c r="B142" s="210">
        <v>136</v>
      </c>
      <c r="C142" s="209" t="s">
        <v>209</v>
      </c>
      <c r="D142" s="212" t="s">
        <v>907</v>
      </c>
      <c r="E142" s="213">
        <v>0</v>
      </c>
      <c r="F142" s="209"/>
      <c r="G142" s="209"/>
    </row>
    <row r="143" spans="2:7" ht="15.75">
      <c r="B143" s="210">
        <v>137</v>
      </c>
      <c r="C143" s="209" t="s">
        <v>210</v>
      </c>
      <c r="D143" s="212" t="s">
        <v>908</v>
      </c>
      <c r="E143" s="213">
        <v>0</v>
      </c>
      <c r="F143" s="209"/>
      <c r="G143" s="209"/>
    </row>
    <row r="144" spans="2:7" ht="15.75">
      <c r="B144" s="210">
        <v>138</v>
      </c>
      <c r="C144" s="209" t="s">
        <v>211</v>
      </c>
      <c r="D144" s="212" t="s">
        <v>909</v>
      </c>
      <c r="E144" s="213">
        <v>1</v>
      </c>
      <c r="F144" s="209"/>
      <c r="G144" s="209"/>
    </row>
    <row r="145" spans="2:7" ht="15.75">
      <c r="B145" s="210">
        <v>139</v>
      </c>
      <c r="C145" s="209" t="s">
        <v>212</v>
      </c>
      <c r="D145" s="212" t="s">
        <v>910</v>
      </c>
      <c r="E145" s="213">
        <v>1</v>
      </c>
      <c r="F145" s="209"/>
      <c r="G145" s="209"/>
    </row>
    <row r="146" spans="2:7" ht="15.75">
      <c r="B146" s="210">
        <v>140</v>
      </c>
      <c r="C146" s="209" t="s">
        <v>213</v>
      </c>
      <c r="D146" s="212" t="s">
        <v>911</v>
      </c>
      <c r="E146" s="213">
        <v>1</v>
      </c>
      <c r="F146" s="209"/>
      <c r="G146" s="209"/>
    </row>
    <row r="147" spans="2:7" ht="15.75">
      <c r="B147" s="210">
        <v>141</v>
      </c>
      <c r="C147" s="209" t="s">
        <v>214</v>
      </c>
      <c r="D147" s="212" t="s">
        <v>912</v>
      </c>
      <c r="E147" s="213">
        <v>0</v>
      </c>
      <c r="F147" s="209"/>
      <c r="G147" s="209"/>
    </row>
    <row r="148" spans="2:7" ht="15.75">
      <c r="B148" s="210">
        <v>142</v>
      </c>
      <c r="C148" s="209" t="s">
        <v>215</v>
      </c>
      <c r="D148" s="212" t="s">
        <v>913</v>
      </c>
      <c r="E148" s="213">
        <v>1</v>
      </c>
      <c r="F148" s="209"/>
      <c r="G148" s="209"/>
    </row>
    <row r="149" spans="2:7" ht="15.75">
      <c r="B149" s="210">
        <v>143</v>
      </c>
      <c r="C149" s="209" t="s">
        <v>216</v>
      </c>
      <c r="D149" s="212" t="s">
        <v>914</v>
      </c>
      <c r="E149" s="213">
        <v>1</v>
      </c>
      <c r="F149" s="209"/>
      <c r="G149" s="209"/>
    </row>
    <row r="150" spans="2:7" ht="15.75">
      <c r="B150" s="210">
        <v>144</v>
      </c>
      <c r="C150" s="209" t="s">
        <v>217</v>
      </c>
      <c r="D150" s="212" t="s">
        <v>915</v>
      </c>
      <c r="E150" s="213">
        <v>0</v>
      </c>
      <c r="F150" s="209"/>
      <c r="G150" s="209"/>
    </row>
    <row r="151" spans="2:7" ht="15.75">
      <c r="B151" s="210">
        <v>145</v>
      </c>
      <c r="C151" s="209" t="s">
        <v>218</v>
      </c>
      <c r="D151" s="212" t="s">
        <v>916</v>
      </c>
      <c r="E151" s="213">
        <v>1</v>
      </c>
      <c r="F151" s="209"/>
      <c r="G151" s="209"/>
    </row>
    <row r="152" spans="2:7" ht="15.75">
      <c r="B152" s="210">
        <v>146</v>
      </c>
      <c r="C152" s="209" t="s">
        <v>219</v>
      </c>
      <c r="D152" s="212" t="s">
        <v>917</v>
      </c>
      <c r="E152" s="213">
        <v>1</v>
      </c>
      <c r="F152" s="209"/>
      <c r="G152" s="209"/>
    </row>
    <row r="153" spans="2:7" ht="15.75">
      <c r="B153" s="210">
        <v>147</v>
      </c>
      <c r="C153" s="209" t="s">
        <v>220</v>
      </c>
      <c r="D153" s="212" t="s">
        <v>918</v>
      </c>
      <c r="E153" s="213">
        <v>0</v>
      </c>
      <c r="F153" s="209"/>
      <c r="G153" s="209"/>
    </row>
    <row r="154" spans="2:7" ht="15.75">
      <c r="B154" s="210">
        <v>148</v>
      </c>
      <c r="C154" s="209" t="s">
        <v>221</v>
      </c>
      <c r="D154" s="212" t="s">
        <v>919</v>
      </c>
      <c r="E154" s="213">
        <v>1</v>
      </c>
      <c r="F154" s="209"/>
      <c r="G154" s="209"/>
    </row>
    <row r="155" spans="2:7" ht="15.75">
      <c r="B155" s="210">
        <v>149</v>
      </c>
      <c r="C155" s="209" t="s">
        <v>222</v>
      </c>
      <c r="D155" s="212" t="s">
        <v>920</v>
      </c>
      <c r="E155" s="213">
        <v>1</v>
      </c>
      <c r="F155" s="209"/>
      <c r="G155" s="209"/>
    </row>
    <row r="156" spans="2:7" ht="15.75">
      <c r="B156" s="210">
        <v>150</v>
      </c>
      <c r="C156" s="209" t="s">
        <v>223</v>
      </c>
      <c r="D156" s="212" t="s">
        <v>921</v>
      </c>
      <c r="E156" s="213">
        <v>1</v>
      </c>
      <c r="F156" s="209"/>
      <c r="G156" s="209"/>
    </row>
    <row r="157" spans="2:7" ht="15.75">
      <c r="B157" s="210">
        <v>151</v>
      </c>
      <c r="C157" s="209" t="s">
        <v>771</v>
      </c>
      <c r="D157" s="212" t="s">
        <v>922</v>
      </c>
      <c r="E157" s="213">
        <v>0</v>
      </c>
      <c r="F157" s="209"/>
      <c r="G157" s="209"/>
    </row>
    <row r="158" spans="2:7" ht="15.75">
      <c r="B158" s="210">
        <v>152</v>
      </c>
      <c r="C158" s="209" t="s">
        <v>224</v>
      </c>
      <c r="D158" s="212" t="s">
        <v>923</v>
      </c>
      <c r="E158" s="213">
        <v>1</v>
      </c>
      <c r="F158" s="209"/>
      <c r="G158" s="209"/>
    </row>
    <row r="159" spans="2:7" ht="15.75">
      <c r="B159" s="210">
        <v>153</v>
      </c>
      <c r="C159" s="209" t="s">
        <v>225</v>
      </c>
      <c r="D159" s="212" t="s">
        <v>924</v>
      </c>
      <c r="E159" s="213">
        <v>0</v>
      </c>
      <c r="F159" s="209"/>
      <c r="G159" s="209"/>
    </row>
    <row r="160" spans="2:7" ht="15.75">
      <c r="B160" s="210">
        <v>154</v>
      </c>
      <c r="C160" s="209" t="s">
        <v>226</v>
      </c>
      <c r="D160" s="212" t="s">
        <v>925</v>
      </c>
      <c r="E160" s="213">
        <v>1</v>
      </c>
      <c r="F160" s="209"/>
      <c r="G160" s="209"/>
    </row>
    <row r="161" spans="2:7" ht="15.75">
      <c r="B161" s="210">
        <v>155</v>
      </c>
      <c r="C161" s="209" t="s">
        <v>227</v>
      </c>
      <c r="D161" s="212" t="s">
        <v>926</v>
      </c>
      <c r="E161" s="213">
        <v>1</v>
      </c>
      <c r="F161" s="209"/>
      <c r="G161" s="209"/>
    </row>
    <row r="162" spans="2:7" ht="15.75">
      <c r="B162" s="210">
        <v>156</v>
      </c>
      <c r="C162" s="209" t="s">
        <v>228</v>
      </c>
      <c r="D162" s="212" t="s">
        <v>927</v>
      </c>
      <c r="E162" s="213">
        <v>1</v>
      </c>
      <c r="F162" s="209"/>
      <c r="G162" s="209"/>
    </row>
    <row r="163" spans="2:7" ht="15.75">
      <c r="B163" s="210">
        <v>157</v>
      </c>
      <c r="C163" s="209" t="s">
        <v>229</v>
      </c>
      <c r="D163" s="212" t="s">
        <v>928</v>
      </c>
      <c r="E163" s="213">
        <v>1</v>
      </c>
      <c r="F163" s="209"/>
      <c r="G163" s="209"/>
    </row>
    <row r="164" spans="2:7" ht="15.75">
      <c r="B164" s="210">
        <v>158</v>
      </c>
      <c r="C164" s="209" t="s">
        <v>772</v>
      </c>
      <c r="D164" s="212" t="s">
        <v>929</v>
      </c>
      <c r="E164" s="213">
        <v>1</v>
      </c>
      <c r="F164" s="209"/>
      <c r="G164" s="209"/>
    </row>
    <row r="165" spans="2:7" ht="15.75">
      <c r="B165" s="210">
        <v>159</v>
      </c>
      <c r="C165" s="209" t="s">
        <v>230</v>
      </c>
      <c r="D165" s="212" t="s">
        <v>930</v>
      </c>
      <c r="E165" s="213">
        <v>1</v>
      </c>
      <c r="F165" s="209"/>
      <c r="G165" s="209"/>
    </row>
    <row r="166" spans="2:7" ht="15.75">
      <c r="B166" s="210">
        <v>160</v>
      </c>
      <c r="C166" s="209" t="s">
        <v>231</v>
      </c>
      <c r="D166" s="212" t="s">
        <v>931</v>
      </c>
      <c r="E166" s="213">
        <v>1</v>
      </c>
      <c r="F166" s="209"/>
      <c r="G166" s="209"/>
    </row>
    <row r="167" spans="2:7" ht="15.75">
      <c r="B167" s="210">
        <v>161</v>
      </c>
      <c r="C167" s="209" t="s">
        <v>232</v>
      </c>
      <c r="D167" s="212" t="s">
        <v>932</v>
      </c>
      <c r="E167" s="213">
        <v>1</v>
      </c>
      <c r="F167" s="209"/>
      <c r="G167" s="209"/>
    </row>
    <row r="168" spans="2:7" ht="15.75">
      <c r="B168" s="210">
        <v>162</v>
      </c>
      <c r="C168" s="209" t="s">
        <v>233</v>
      </c>
      <c r="D168" s="212" t="s">
        <v>933</v>
      </c>
      <c r="E168" s="213">
        <v>0</v>
      </c>
      <c r="F168" s="209"/>
      <c r="G168" s="209"/>
    </row>
    <row r="169" spans="2:7" ht="15.75">
      <c r="B169" s="210">
        <v>163</v>
      </c>
      <c r="C169" s="209" t="s">
        <v>234</v>
      </c>
      <c r="D169" s="212" t="s">
        <v>934</v>
      </c>
      <c r="E169" s="213">
        <v>1</v>
      </c>
      <c r="F169" s="209"/>
      <c r="G169" s="209"/>
    </row>
    <row r="170" spans="2:7" ht="15.75">
      <c r="B170" s="210">
        <v>164</v>
      </c>
      <c r="C170" s="209" t="s">
        <v>235</v>
      </c>
      <c r="D170" s="212" t="s">
        <v>935</v>
      </c>
      <c r="E170" s="213">
        <v>0</v>
      </c>
      <c r="F170" s="209"/>
      <c r="G170" s="209"/>
    </row>
    <row r="171" spans="2:7" ht="15.75">
      <c r="B171" s="210">
        <v>165</v>
      </c>
      <c r="C171" s="209" t="s">
        <v>236</v>
      </c>
      <c r="D171" s="212" t="s">
        <v>936</v>
      </c>
      <c r="E171" s="213">
        <v>0</v>
      </c>
      <c r="F171" s="209"/>
      <c r="G171" s="209"/>
    </row>
    <row r="172" spans="2:7" ht="15.75">
      <c r="B172" s="210">
        <v>166</v>
      </c>
      <c r="C172" s="209" t="s">
        <v>237</v>
      </c>
      <c r="D172" s="212" t="s">
        <v>937</v>
      </c>
      <c r="E172" s="213">
        <v>0</v>
      </c>
      <c r="F172" s="209"/>
      <c r="G172" s="209"/>
    </row>
    <row r="173" spans="2:7" ht="15.75">
      <c r="B173" s="210">
        <v>167</v>
      </c>
      <c r="C173" s="209" t="s">
        <v>238</v>
      </c>
      <c r="D173" s="212" t="s">
        <v>938</v>
      </c>
      <c r="E173" s="213">
        <v>0</v>
      </c>
      <c r="F173" s="209"/>
      <c r="G173" s="209"/>
    </row>
    <row r="174" spans="2:7" ht="15.75">
      <c r="B174" s="210">
        <v>168</v>
      </c>
      <c r="C174" s="209" t="s">
        <v>243</v>
      </c>
      <c r="D174" s="212" t="s">
        <v>939</v>
      </c>
      <c r="E174" s="213">
        <v>0</v>
      </c>
      <c r="F174" s="209"/>
      <c r="G174" s="209"/>
    </row>
    <row r="175" spans="2:7" ht="15.75">
      <c r="B175" s="210">
        <v>169</v>
      </c>
      <c r="C175" s="209" t="s">
        <v>244</v>
      </c>
      <c r="D175" s="212" t="s">
        <v>940</v>
      </c>
      <c r="E175" s="213">
        <v>0</v>
      </c>
      <c r="F175" s="209"/>
      <c r="G175" s="209"/>
    </row>
    <row r="176" spans="2:7" ht="15.75">
      <c r="B176" s="210">
        <v>170</v>
      </c>
      <c r="C176" s="209" t="s">
        <v>245</v>
      </c>
      <c r="D176" s="212" t="s">
        <v>941</v>
      </c>
      <c r="E176" s="213">
        <v>1</v>
      </c>
      <c r="F176" s="209"/>
      <c r="G176" s="209"/>
    </row>
    <row r="177" spans="2:7" ht="15.75">
      <c r="B177" s="210">
        <v>171</v>
      </c>
      <c r="C177" s="209" t="s">
        <v>246</v>
      </c>
      <c r="D177" s="212" t="s">
        <v>942</v>
      </c>
      <c r="E177" s="213">
        <v>1</v>
      </c>
      <c r="F177" s="209"/>
      <c r="G177" s="209"/>
    </row>
    <row r="178" spans="2:7" ht="15.75">
      <c r="B178" s="210">
        <v>172</v>
      </c>
      <c r="C178" s="209" t="s">
        <v>247</v>
      </c>
      <c r="D178" s="212" t="s">
        <v>943</v>
      </c>
      <c r="E178" s="213">
        <v>1</v>
      </c>
      <c r="F178" s="209"/>
      <c r="G178" s="209"/>
    </row>
    <row r="179" spans="2:7" ht="15.75">
      <c r="B179" s="210">
        <v>173</v>
      </c>
      <c r="C179" s="209" t="s">
        <v>248</v>
      </c>
      <c r="D179" s="212" t="s">
        <v>944</v>
      </c>
      <c r="E179" s="213">
        <v>0</v>
      </c>
      <c r="F179" s="209"/>
      <c r="G179" s="209"/>
    </row>
    <row r="180" spans="2:7" ht="15.75">
      <c r="B180" s="210">
        <v>174</v>
      </c>
      <c r="C180" s="209" t="s">
        <v>249</v>
      </c>
      <c r="D180" s="212" t="s">
        <v>945</v>
      </c>
      <c r="E180" s="213">
        <v>1</v>
      </c>
      <c r="F180" s="209"/>
      <c r="G180" s="209"/>
    </row>
    <row r="181" spans="2:7" ht="15.75">
      <c r="B181" s="210">
        <v>175</v>
      </c>
      <c r="C181" s="209" t="s">
        <v>250</v>
      </c>
      <c r="D181" s="212" t="s">
        <v>946</v>
      </c>
      <c r="E181" s="213">
        <v>1</v>
      </c>
      <c r="F181" s="209"/>
      <c r="G181" s="209"/>
    </row>
    <row r="182" spans="2:7" ht="15.75">
      <c r="B182" s="210">
        <v>176</v>
      </c>
      <c r="C182" s="209" t="s">
        <v>251</v>
      </c>
      <c r="D182" s="212" t="s">
        <v>947</v>
      </c>
      <c r="E182" s="213">
        <v>1</v>
      </c>
      <c r="F182" s="209"/>
      <c r="G182" s="209"/>
    </row>
    <row r="183" spans="2:7" ht="15.75">
      <c r="B183" s="210">
        <v>177</v>
      </c>
      <c r="C183" s="209" t="s">
        <v>252</v>
      </c>
      <c r="D183" s="212" t="s">
        <v>948</v>
      </c>
      <c r="E183" s="213">
        <v>1</v>
      </c>
      <c r="F183" s="209"/>
      <c r="G183" s="209"/>
    </row>
    <row r="184" spans="2:7" ht="15.75">
      <c r="B184" s="210">
        <v>178</v>
      </c>
      <c r="C184" s="209" t="s">
        <v>253</v>
      </c>
      <c r="D184" s="212" t="s">
        <v>949</v>
      </c>
      <c r="E184" s="213">
        <v>1</v>
      </c>
      <c r="F184" s="209"/>
      <c r="G184" s="209"/>
    </row>
    <row r="185" spans="2:7" ht="15.75">
      <c r="B185" s="210">
        <v>179</v>
      </c>
      <c r="C185" s="209" t="s">
        <v>254</v>
      </c>
      <c r="D185" s="212" t="s">
        <v>950</v>
      </c>
      <c r="E185" s="213">
        <v>1</v>
      </c>
      <c r="F185" s="209"/>
      <c r="G185" s="209"/>
    </row>
    <row r="186" spans="2:7" ht="15.75">
      <c r="B186" s="210">
        <v>180</v>
      </c>
      <c r="C186" s="209" t="s">
        <v>255</v>
      </c>
      <c r="D186" s="212" t="s">
        <v>951</v>
      </c>
      <c r="E186" s="213">
        <v>1</v>
      </c>
      <c r="F186" s="209"/>
      <c r="G186" s="209"/>
    </row>
    <row r="187" spans="2:7" ht="15.75">
      <c r="B187" s="210">
        <v>181</v>
      </c>
      <c r="C187" s="209" t="s">
        <v>256</v>
      </c>
      <c r="D187" s="212" t="s">
        <v>952</v>
      </c>
      <c r="E187" s="213">
        <v>1</v>
      </c>
      <c r="F187" s="209"/>
      <c r="G187" s="209"/>
    </row>
    <row r="188" spans="2:7" ht="15.75">
      <c r="B188" s="210">
        <v>182</v>
      </c>
      <c r="C188" s="209" t="s">
        <v>257</v>
      </c>
      <c r="D188" s="212" t="s">
        <v>953</v>
      </c>
      <c r="E188" s="213">
        <v>0</v>
      </c>
      <c r="F188" s="209"/>
      <c r="G188" s="209"/>
    </row>
    <row r="189" spans="2:7" ht="15.75">
      <c r="B189" s="210">
        <v>183</v>
      </c>
      <c r="C189" s="209" t="s">
        <v>258</v>
      </c>
      <c r="D189" s="212" t="s">
        <v>954</v>
      </c>
      <c r="E189" s="213">
        <v>1</v>
      </c>
      <c r="F189" s="209"/>
      <c r="G189" s="209"/>
    </row>
    <row r="190" spans="2:7" ht="15.75">
      <c r="B190" s="210">
        <v>184</v>
      </c>
      <c r="C190" s="209" t="s">
        <v>259</v>
      </c>
      <c r="D190" s="212" t="s">
        <v>955</v>
      </c>
      <c r="E190" s="213">
        <v>1</v>
      </c>
      <c r="F190" s="209"/>
      <c r="G190" s="209"/>
    </row>
    <row r="191" spans="2:7" ht="15.75">
      <c r="B191" s="210">
        <v>185</v>
      </c>
      <c r="C191" s="209" t="s">
        <v>260</v>
      </c>
      <c r="D191" s="212" t="s">
        <v>956</v>
      </c>
      <c r="E191" s="213">
        <v>0</v>
      </c>
      <c r="F191" s="209"/>
      <c r="G191" s="209"/>
    </row>
    <row r="192" spans="2:7" ht="15.75">
      <c r="B192" s="209"/>
      <c r="C192" s="209"/>
      <c r="D192" s="212"/>
      <c r="E192" s="212"/>
      <c r="F192" s="209"/>
      <c r="G192" s="209"/>
    </row>
    <row r="193" spans="2:7" ht="15.75">
      <c r="B193" s="209"/>
      <c r="C193" s="209"/>
      <c r="D193" s="212"/>
      <c r="E193" s="212"/>
      <c r="F193" s="209"/>
      <c r="G193" s="209"/>
    </row>
    <row r="194" spans="2:7" ht="15.75">
      <c r="B194" s="209"/>
      <c r="C194" s="209"/>
      <c r="D194" s="212"/>
      <c r="E194" s="212"/>
      <c r="F194" s="209"/>
      <c r="G194" s="209"/>
    </row>
    <row r="195" spans="2:7" ht="15.75">
      <c r="B195" s="209"/>
      <c r="C195" s="209"/>
      <c r="D195" s="212"/>
      <c r="E195" s="212"/>
      <c r="F195" s="209"/>
      <c r="G195" s="209"/>
    </row>
    <row r="196" spans="2:7" ht="15.75">
      <c r="B196" s="209"/>
      <c r="C196" s="209"/>
      <c r="D196" s="212"/>
      <c r="E196" s="212"/>
      <c r="F196" s="209"/>
      <c r="G196" s="209"/>
    </row>
    <row r="197" spans="2:7" ht="15.75">
      <c r="B197" s="209"/>
      <c r="C197" s="209"/>
      <c r="D197" s="212"/>
      <c r="E197" s="212"/>
      <c r="F197" s="209"/>
      <c r="G197" s="209"/>
    </row>
    <row r="198" spans="2:7" ht="15.75">
      <c r="B198" s="209"/>
      <c r="C198" s="209"/>
      <c r="D198" s="212"/>
      <c r="E198" s="212"/>
      <c r="F198" s="209"/>
      <c r="G198" s="209"/>
    </row>
    <row r="199" spans="2:7" ht="15.75">
      <c r="B199" s="209"/>
      <c r="C199" s="209"/>
      <c r="D199" s="212"/>
      <c r="E199" s="212"/>
      <c r="F199" s="209"/>
      <c r="G199" s="209"/>
    </row>
    <row r="200" spans="2:7" ht="15.75">
      <c r="B200" s="209"/>
      <c r="C200" s="209"/>
      <c r="D200" s="212"/>
      <c r="E200" s="212"/>
      <c r="F200" s="209"/>
      <c r="G200" s="209"/>
    </row>
    <row r="201" spans="2:7" ht="15.75">
      <c r="B201" s="209"/>
      <c r="C201" s="209"/>
      <c r="D201" s="212"/>
      <c r="E201" s="212"/>
      <c r="F201" s="209"/>
      <c r="G201" s="209"/>
    </row>
    <row r="202" spans="2:7" ht="15.75">
      <c r="B202" s="209"/>
      <c r="C202" s="209"/>
      <c r="D202" s="212"/>
      <c r="E202" s="212"/>
      <c r="F202" s="209"/>
      <c r="G202" s="209"/>
    </row>
    <row r="203" spans="2:7" ht="15.75">
      <c r="B203" s="209"/>
      <c r="C203" s="209"/>
      <c r="D203" s="212"/>
      <c r="E203" s="212"/>
      <c r="F203" s="209"/>
      <c r="G203" s="209"/>
    </row>
    <row r="204" spans="2:7" ht="15.75">
      <c r="B204" s="209"/>
      <c r="C204" s="209"/>
      <c r="D204" s="212"/>
      <c r="E204" s="212"/>
      <c r="F204" s="209"/>
      <c r="G204" s="209"/>
    </row>
    <row r="205" spans="2:7" ht="15.75">
      <c r="B205" s="209"/>
      <c r="C205" s="209"/>
      <c r="D205" s="212"/>
      <c r="E205" s="212"/>
      <c r="F205" s="209"/>
      <c r="G205" s="209"/>
    </row>
    <row r="206" spans="2:7" ht="15.75">
      <c r="B206" s="209"/>
      <c r="C206" s="209"/>
      <c r="D206" s="212"/>
      <c r="E206" s="212"/>
      <c r="F206" s="209"/>
      <c r="G206" s="209"/>
    </row>
    <row r="207" spans="2:7" ht="15.75">
      <c r="B207" s="209"/>
      <c r="C207" s="209"/>
      <c r="D207" s="212"/>
      <c r="E207" s="212"/>
      <c r="F207" s="209"/>
      <c r="G207" s="209"/>
    </row>
    <row r="208" spans="2:7" ht="15.75">
      <c r="B208" s="209"/>
      <c r="C208" s="209"/>
      <c r="D208" s="212"/>
      <c r="E208" s="212"/>
      <c r="F208" s="209"/>
      <c r="G208" s="209"/>
    </row>
    <row r="209" spans="2:7" ht="15.75">
      <c r="B209" s="209"/>
      <c r="C209" s="209"/>
      <c r="D209" s="212"/>
      <c r="E209" s="212"/>
      <c r="F209" s="209"/>
      <c r="G209" s="209"/>
    </row>
    <row r="210" spans="2:7" ht="15.75">
      <c r="B210" s="209"/>
      <c r="C210" s="209"/>
      <c r="D210" s="212"/>
      <c r="E210" s="212"/>
      <c r="F210" s="209"/>
      <c r="G210" s="209"/>
    </row>
    <row r="211" spans="2:7" ht="15.75">
      <c r="B211" s="209"/>
      <c r="C211" s="209"/>
      <c r="D211" s="212"/>
      <c r="E211" s="212"/>
      <c r="F211" s="209"/>
      <c r="G211" s="209"/>
    </row>
    <row r="212" spans="2:7" ht="15.75">
      <c r="B212" s="209"/>
      <c r="C212" s="209"/>
      <c r="D212" s="212"/>
      <c r="E212" s="212"/>
      <c r="F212" s="209"/>
      <c r="G212" s="209"/>
    </row>
    <row r="213" spans="2:7" ht="15.75">
      <c r="B213" s="209"/>
      <c r="C213" s="209"/>
      <c r="D213" s="212"/>
      <c r="E213" s="212"/>
      <c r="F213" s="209"/>
      <c r="G213" s="209"/>
    </row>
    <row r="214" spans="2:7" ht="15.75">
      <c r="B214" s="209"/>
      <c r="C214" s="209"/>
      <c r="D214" s="212"/>
      <c r="E214" s="212"/>
      <c r="F214" s="209"/>
      <c r="G214" s="209"/>
    </row>
    <row r="215" spans="2:7" ht="15.75">
      <c r="B215" s="209"/>
      <c r="C215" s="209"/>
      <c r="D215" s="212"/>
      <c r="E215" s="212"/>
      <c r="F215" s="209"/>
      <c r="G215" s="209"/>
    </row>
    <row r="216" spans="2:7" ht="15.75">
      <c r="B216" s="209"/>
      <c r="C216" s="209"/>
      <c r="D216" s="212"/>
      <c r="E216" s="212"/>
      <c r="F216" s="209"/>
      <c r="G216" s="209"/>
    </row>
    <row r="217" spans="2:7" ht="15.75">
      <c r="B217" s="209"/>
      <c r="C217" s="209"/>
      <c r="D217" s="212"/>
      <c r="E217" s="212"/>
      <c r="F217" s="209"/>
      <c r="G217" s="209"/>
    </row>
    <row r="218" spans="2:7" ht="15.75">
      <c r="B218" s="209"/>
      <c r="C218" s="209"/>
      <c r="D218" s="212"/>
      <c r="E218" s="212"/>
      <c r="F218" s="209"/>
      <c r="G218" s="209"/>
    </row>
    <row r="219" spans="2:7" ht="15.75">
      <c r="B219" s="209"/>
      <c r="C219" s="209"/>
      <c r="D219" s="212"/>
      <c r="E219" s="212"/>
      <c r="F219" s="209"/>
      <c r="G219" s="209"/>
    </row>
    <row r="220" spans="2:7" ht="15.75">
      <c r="B220" s="209"/>
      <c r="C220" s="209"/>
      <c r="D220" s="212"/>
      <c r="E220" s="212"/>
      <c r="F220" s="209"/>
      <c r="G220" s="209"/>
    </row>
    <row r="221" spans="2:7" ht="15.75">
      <c r="B221" s="209"/>
      <c r="C221" s="209"/>
      <c r="D221" s="212"/>
      <c r="E221" s="212"/>
      <c r="F221" s="209"/>
      <c r="G221" s="209"/>
    </row>
    <row r="222" spans="2:7" ht="15.75">
      <c r="B222" s="209"/>
      <c r="C222" s="209"/>
      <c r="D222" s="212"/>
      <c r="E222" s="212"/>
      <c r="F222" s="209"/>
      <c r="G222" s="209"/>
    </row>
    <row r="223" spans="2:7" ht="15.75">
      <c r="B223" s="209"/>
      <c r="C223" s="209"/>
      <c r="D223" s="212"/>
      <c r="E223" s="212"/>
      <c r="F223" s="209"/>
      <c r="G223" s="209"/>
    </row>
    <row r="224" spans="2:7" ht="15.75">
      <c r="B224" s="209"/>
      <c r="C224" s="209"/>
      <c r="D224" s="212"/>
      <c r="E224" s="212"/>
      <c r="F224" s="209"/>
      <c r="G224" s="209"/>
    </row>
    <row r="225" spans="2:7" ht="15.75">
      <c r="B225" s="209"/>
      <c r="C225" s="209"/>
      <c r="D225" s="212"/>
      <c r="E225" s="212"/>
      <c r="F225" s="209"/>
      <c r="G225" s="209"/>
    </row>
    <row r="226" spans="2:7" ht="15.75">
      <c r="B226" s="209"/>
      <c r="C226" s="209"/>
      <c r="D226" s="212"/>
      <c r="E226" s="212"/>
      <c r="F226" s="209"/>
      <c r="G226" s="209"/>
    </row>
    <row r="227" spans="2:7" ht="15.75">
      <c r="B227" s="209"/>
      <c r="C227" s="209"/>
      <c r="D227" s="212"/>
      <c r="E227" s="212"/>
      <c r="F227" s="209"/>
      <c r="G227" s="209"/>
    </row>
    <row r="228" spans="2:7" ht="15.75">
      <c r="B228" s="209"/>
      <c r="C228" s="209"/>
      <c r="D228" s="212"/>
      <c r="E228" s="212"/>
      <c r="F228" s="209"/>
      <c r="G228" s="209"/>
    </row>
    <row r="229" spans="2:7" ht="15.75">
      <c r="B229" s="209"/>
      <c r="C229" s="209"/>
      <c r="D229" s="212"/>
      <c r="E229" s="212"/>
      <c r="F229" s="209"/>
      <c r="G229" s="209"/>
    </row>
    <row r="230" spans="2:7" ht="15.75">
      <c r="B230" s="209"/>
      <c r="C230" s="209"/>
      <c r="D230" s="212"/>
      <c r="E230" s="212"/>
      <c r="F230" s="209"/>
      <c r="G230" s="209"/>
    </row>
    <row r="231" spans="2:7" ht="15.75">
      <c r="B231" s="209"/>
      <c r="C231" s="209"/>
      <c r="D231" s="212"/>
      <c r="E231" s="212"/>
      <c r="F231" s="209"/>
      <c r="G231" s="209"/>
    </row>
    <row r="232" spans="2:7" ht="15.75">
      <c r="B232" s="209"/>
      <c r="C232" s="209"/>
      <c r="D232" s="212"/>
      <c r="E232" s="212"/>
      <c r="F232" s="209"/>
      <c r="G232" s="209"/>
    </row>
    <row r="233" spans="2:7" ht="15.75">
      <c r="B233" s="209"/>
      <c r="C233" s="209"/>
      <c r="D233" s="212"/>
      <c r="E233" s="212"/>
      <c r="F233" s="209"/>
      <c r="G233" s="209"/>
    </row>
    <row r="234" spans="2:7" ht="15.75">
      <c r="B234" s="209"/>
      <c r="C234" s="209"/>
      <c r="D234" s="212"/>
      <c r="E234" s="212"/>
      <c r="F234" s="209"/>
      <c r="G234" s="209"/>
    </row>
    <row r="235" spans="2:7" ht="15.75">
      <c r="B235" s="209"/>
      <c r="C235" s="209"/>
      <c r="D235" s="212"/>
      <c r="E235" s="212"/>
      <c r="F235" s="209"/>
      <c r="G235" s="209"/>
    </row>
    <row r="236" spans="2:7" ht="15.75">
      <c r="B236" s="209"/>
      <c r="C236" s="209"/>
      <c r="D236" s="212"/>
      <c r="E236" s="212"/>
      <c r="F236" s="209"/>
      <c r="G236" s="209"/>
    </row>
    <row r="237" spans="2:7" ht="15.75">
      <c r="B237" s="209"/>
      <c r="C237" s="209"/>
      <c r="D237" s="212"/>
      <c r="E237" s="212"/>
      <c r="F237" s="209"/>
      <c r="G237" s="209"/>
    </row>
    <row r="238" spans="2:7" ht="15.75">
      <c r="B238" s="209"/>
      <c r="C238" s="209"/>
      <c r="D238" s="212"/>
      <c r="E238" s="212"/>
      <c r="F238" s="209"/>
      <c r="G238" s="209"/>
    </row>
    <row r="239" spans="2:7" ht="15.75">
      <c r="B239" s="209"/>
      <c r="C239" s="209"/>
      <c r="D239" s="212"/>
      <c r="E239" s="212"/>
      <c r="F239" s="209"/>
      <c r="G239" s="209"/>
    </row>
    <row r="240" spans="2:7" ht="15.75">
      <c r="B240" s="209"/>
      <c r="C240" s="209"/>
      <c r="D240" s="212"/>
      <c r="E240" s="212"/>
      <c r="F240" s="209"/>
      <c r="G240" s="209"/>
    </row>
    <row r="241" spans="2:7" ht="15.75">
      <c r="B241" s="209"/>
      <c r="C241" s="209"/>
      <c r="D241" s="212"/>
      <c r="E241" s="212"/>
      <c r="F241" s="209"/>
      <c r="G241" s="209"/>
    </row>
    <row r="242" spans="2:7" ht="15.75">
      <c r="B242" s="209"/>
      <c r="C242" s="209"/>
      <c r="D242" s="212"/>
      <c r="E242" s="212"/>
      <c r="F242" s="209"/>
      <c r="G242" s="209"/>
    </row>
    <row r="243" spans="2:7" ht="15.75">
      <c r="B243" s="209"/>
      <c r="C243" s="209"/>
      <c r="D243" s="212"/>
      <c r="E243" s="212"/>
      <c r="F243" s="209"/>
      <c r="G243" s="209"/>
    </row>
    <row r="244" spans="2:7" ht="15.75">
      <c r="B244" s="209"/>
      <c r="C244" s="209"/>
      <c r="D244" s="212"/>
      <c r="E244" s="212"/>
      <c r="F244" s="209"/>
      <c r="G244" s="209"/>
    </row>
    <row r="245" spans="2:7" ht="15.75">
      <c r="B245" s="209"/>
      <c r="C245" s="209"/>
      <c r="D245" s="212"/>
      <c r="E245" s="212"/>
      <c r="F245" s="209"/>
      <c r="G245" s="209"/>
    </row>
    <row r="246" spans="2:7" ht="15.75">
      <c r="B246" s="209"/>
      <c r="C246" s="209"/>
      <c r="D246" s="212"/>
      <c r="E246" s="212"/>
      <c r="F246" s="209"/>
      <c r="G246" s="209"/>
    </row>
    <row r="247" spans="2:7" ht="15.75">
      <c r="B247" s="209"/>
      <c r="C247" s="209"/>
      <c r="D247" s="212"/>
      <c r="E247" s="212"/>
      <c r="F247" s="209"/>
      <c r="G247" s="209"/>
    </row>
    <row r="248" spans="2:7" ht="15.75">
      <c r="B248" s="209"/>
      <c r="C248" s="209"/>
      <c r="D248" s="212"/>
      <c r="E248" s="212"/>
      <c r="F248" s="209"/>
      <c r="G248" s="209"/>
    </row>
    <row r="249" spans="2:7" ht="15.75">
      <c r="B249" s="209"/>
      <c r="C249" s="209"/>
      <c r="D249" s="212"/>
      <c r="E249" s="212"/>
      <c r="F249" s="209"/>
      <c r="G249" s="209"/>
    </row>
    <row r="250" spans="2:7" ht="15.75">
      <c r="B250" s="209"/>
      <c r="C250" s="209"/>
      <c r="D250" s="212"/>
      <c r="E250" s="212"/>
      <c r="F250" s="209"/>
      <c r="G250" s="209"/>
    </row>
    <row r="251" spans="2:7" ht="15.75">
      <c r="B251" s="209"/>
      <c r="C251" s="209"/>
      <c r="D251" s="212"/>
      <c r="E251" s="212"/>
      <c r="F251" s="209"/>
      <c r="G251" s="209"/>
    </row>
    <row r="252" spans="2:7" ht="15.75">
      <c r="B252" s="209"/>
      <c r="C252" s="209"/>
      <c r="D252" s="212"/>
      <c r="E252" s="212"/>
      <c r="F252" s="209"/>
      <c r="G252" s="209"/>
    </row>
    <row r="253" spans="2:7" ht="15.75">
      <c r="B253" s="209"/>
      <c r="C253" s="209"/>
      <c r="D253" s="212"/>
      <c r="E253" s="212"/>
      <c r="F253" s="209"/>
      <c r="G253" s="209"/>
    </row>
    <row r="254" spans="2:7" ht="15.75">
      <c r="B254" s="209"/>
      <c r="C254" s="209"/>
      <c r="D254" s="212"/>
      <c r="E254" s="212"/>
      <c r="F254" s="209"/>
      <c r="G254" s="209"/>
    </row>
    <row r="255" spans="2:7" ht="15.75">
      <c r="B255" s="209"/>
      <c r="C255" s="209"/>
      <c r="D255" s="212"/>
      <c r="E255" s="212"/>
      <c r="F255" s="209"/>
      <c r="G255" s="209"/>
    </row>
    <row r="256" spans="2:7" ht="15.75">
      <c r="B256" s="209"/>
      <c r="C256" s="209"/>
      <c r="D256" s="212"/>
      <c r="E256" s="212"/>
      <c r="F256" s="209"/>
      <c r="G256" s="209"/>
    </row>
    <row r="257" spans="2:7" ht="15.75">
      <c r="B257" s="209"/>
      <c r="C257" s="209"/>
      <c r="D257" s="212"/>
      <c r="E257" s="212"/>
      <c r="F257" s="209"/>
      <c r="G257" s="209"/>
    </row>
    <row r="258" spans="2:7" ht="15.75">
      <c r="B258" s="209"/>
      <c r="C258" s="209"/>
      <c r="D258" s="212"/>
      <c r="E258" s="212"/>
      <c r="F258" s="209"/>
      <c r="G258" s="209"/>
    </row>
    <row r="259" spans="2:7" ht="15.75">
      <c r="B259" s="209"/>
      <c r="C259" s="209"/>
      <c r="D259" s="212"/>
      <c r="E259" s="212"/>
      <c r="F259" s="209"/>
      <c r="G259" s="209"/>
    </row>
    <row r="260" spans="2:7" ht="15.75">
      <c r="B260" s="209"/>
      <c r="C260" s="209"/>
      <c r="D260" s="212"/>
      <c r="E260" s="212"/>
      <c r="F260" s="209"/>
      <c r="G260" s="209"/>
    </row>
    <row r="261" spans="2:7" ht="15.75">
      <c r="B261" s="209"/>
      <c r="C261" s="209"/>
      <c r="D261" s="212"/>
      <c r="E261" s="212"/>
      <c r="F261" s="209"/>
      <c r="G261" s="209"/>
    </row>
    <row r="262" spans="2:7" ht="15.75">
      <c r="B262" s="209"/>
      <c r="C262" s="209"/>
      <c r="D262" s="212"/>
      <c r="E262" s="212"/>
      <c r="F262" s="209"/>
      <c r="G262" s="209"/>
    </row>
    <row r="263" spans="2:7" ht="15.75">
      <c r="B263" s="209"/>
      <c r="C263" s="209"/>
      <c r="D263" s="212"/>
      <c r="E263" s="212"/>
      <c r="F263" s="209"/>
      <c r="G263" s="209"/>
    </row>
    <row r="264" spans="2:7" ht="15.75">
      <c r="B264" s="209"/>
      <c r="C264" s="209"/>
      <c r="D264" s="212"/>
      <c r="E264" s="212"/>
      <c r="F264" s="209"/>
      <c r="G264" s="209"/>
    </row>
    <row r="265" spans="2:7" ht="15.75">
      <c r="B265" s="209"/>
      <c r="C265" s="209"/>
      <c r="D265" s="212"/>
      <c r="E265" s="212"/>
      <c r="F265" s="209"/>
      <c r="G265" s="209"/>
    </row>
    <row r="266" spans="2:7" ht="15.75">
      <c r="B266" s="209"/>
      <c r="C266" s="209"/>
      <c r="D266" s="212"/>
      <c r="E266" s="212"/>
      <c r="F266" s="209"/>
      <c r="G266" s="209"/>
    </row>
    <row r="267" spans="2:7" ht="15.75">
      <c r="B267" s="209"/>
      <c r="C267" s="209"/>
      <c r="D267" s="212"/>
      <c r="E267" s="212"/>
      <c r="F267" s="209"/>
      <c r="G267" s="209"/>
    </row>
    <row r="268" spans="2:7" ht="15.75">
      <c r="B268" s="209"/>
      <c r="C268" s="209"/>
      <c r="D268" s="212"/>
      <c r="E268" s="212"/>
      <c r="F268" s="209"/>
      <c r="G268" s="209"/>
    </row>
    <row r="269" spans="2:7" ht="15.75">
      <c r="B269" s="209"/>
      <c r="C269" s="209"/>
      <c r="D269" s="212"/>
      <c r="E269" s="212"/>
      <c r="F269" s="209"/>
      <c r="G269" s="209"/>
    </row>
    <row r="270" spans="2:7" ht="15.75">
      <c r="B270" s="209"/>
      <c r="C270" s="209"/>
      <c r="D270" s="212"/>
      <c r="E270" s="212"/>
      <c r="F270" s="209"/>
      <c r="G270" s="209"/>
    </row>
    <row r="271" spans="2:7" ht="15.75">
      <c r="B271" s="209"/>
      <c r="C271" s="209"/>
      <c r="D271" s="212"/>
      <c r="E271" s="212"/>
      <c r="F271" s="209"/>
      <c r="G271" s="209"/>
    </row>
    <row r="272" spans="2:7" ht="15.75">
      <c r="B272" s="209"/>
      <c r="C272" s="209"/>
      <c r="D272" s="212"/>
      <c r="E272" s="212"/>
      <c r="F272" s="209"/>
      <c r="G272" s="209"/>
    </row>
    <row r="273" spans="2:7" ht="15.75">
      <c r="B273" s="209"/>
      <c r="C273" s="209"/>
      <c r="D273" s="212"/>
      <c r="E273" s="212"/>
      <c r="F273" s="209"/>
      <c r="G273" s="209"/>
    </row>
    <row r="274" spans="2:7" ht="15.75">
      <c r="B274" s="209"/>
      <c r="C274" s="209"/>
      <c r="D274" s="212"/>
      <c r="E274" s="212"/>
      <c r="F274" s="209"/>
      <c r="G274" s="209"/>
    </row>
    <row r="275" spans="2:7" ht="15.75">
      <c r="B275" s="209"/>
      <c r="C275" s="209"/>
      <c r="D275" s="212"/>
      <c r="E275" s="212"/>
      <c r="F275" s="209"/>
      <c r="G275" s="209"/>
    </row>
    <row r="276" spans="2:7" ht="15.75">
      <c r="B276" s="209"/>
      <c r="C276" s="209"/>
      <c r="D276" s="212"/>
      <c r="E276" s="212"/>
      <c r="F276" s="209"/>
      <c r="G276" s="209"/>
    </row>
    <row r="277" spans="2:7" ht="15.75">
      <c r="B277" s="209"/>
      <c r="C277" s="209"/>
      <c r="D277" s="212"/>
      <c r="E277" s="212"/>
      <c r="F277" s="209"/>
      <c r="G277" s="209"/>
    </row>
    <row r="278" spans="2:7" ht="15.75">
      <c r="B278" s="209"/>
      <c r="C278" s="209"/>
      <c r="D278" s="212"/>
      <c r="E278" s="212"/>
      <c r="F278" s="209"/>
      <c r="G278" s="209"/>
    </row>
    <row r="279" spans="2:7" ht="15.75">
      <c r="B279" s="209"/>
      <c r="C279" s="209"/>
      <c r="D279" s="212"/>
      <c r="E279" s="212"/>
      <c r="F279" s="209"/>
      <c r="G279" s="209"/>
    </row>
    <row r="280" spans="2:7" ht="15.75">
      <c r="B280" s="209"/>
      <c r="C280" s="209"/>
      <c r="D280" s="212"/>
      <c r="E280" s="212"/>
      <c r="F280" s="209"/>
      <c r="G280" s="209"/>
    </row>
    <row r="281" spans="2:7" ht="15.75">
      <c r="B281" s="209"/>
      <c r="C281" s="209"/>
      <c r="D281" s="212"/>
      <c r="E281" s="212"/>
      <c r="F281" s="209"/>
      <c r="G281" s="209"/>
    </row>
    <row r="282" spans="2:7" ht="15.75">
      <c r="B282" s="209"/>
      <c r="C282" s="209"/>
      <c r="D282" s="212"/>
      <c r="E282" s="212"/>
      <c r="F282" s="209"/>
      <c r="G282" s="209"/>
    </row>
    <row r="283" spans="2:7" ht="15.75">
      <c r="B283" s="209"/>
      <c r="C283" s="209"/>
      <c r="D283" s="212"/>
      <c r="E283" s="212"/>
      <c r="F283" s="209"/>
      <c r="G283" s="209"/>
    </row>
    <row r="284" spans="2:7" ht="15.75">
      <c r="B284" s="209"/>
      <c r="C284" s="209"/>
      <c r="D284" s="212"/>
      <c r="E284" s="212"/>
      <c r="F284" s="209"/>
      <c r="G284" s="209"/>
    </row>
    <row r="285" spans="2:7" ht="15.75">
      <c r="B285" s="209"/>
      <c r="C285" s="209"/>
      <c r="D285" s="212"/>
      <c r="E285" s="212"/>
      <c r="F285" s="209"/>
      <c r="G285" s="209"/>
    </row>
    <row r="286" spans="2:7" ht="15.75">
      <c r="B286" s="209"/>
      <c r="C286" s="209"/>
      <c r="D286" s="212"/>
      <c r="E286" s="212"/>
      <c r="F286" s="209"/>
      <c r="G286" s="209"/>
    </row>
    <row r="287" spans="2:7" ht="15.75">
      <c r="B287" s="209"/>
      <c r="C287" s="209"/>
      <c r="D287" s="212"/>
      <c r="E287" s="212"/>
      <c r="F287" s="209"/>
      <c r="G287" s="209"/>
    </row>
    <row r="288" spans="2:7" ht="15.75">
      <c r="B288" s="209"/>
      <c r="C288" s="209"/>
      <c r="D288" s="212"/>
      <c r="E288" s="212"/>
      <c r="F288" s="209"/>
      <c r="G288" s="209"/>
    </row>
    <row r="289" spans="4:5" ht="15.75">
      <c r="D289" s="169"/>
      <c r="E289" s="169"/>
    </row>
    <row r="290" spans="4:5" ht="15.75">
      <c r="D290" s="169"/>
      <c r="E290" s="169"/>
    </row>
    <row r="291" spans="4:5" ht="15.75">
      <c r="D291" s="169"/>
      <c r="E291" s="169"/>
    </row>
    <row r="292" spans="4:5" ht="15.75">
      <c r="D292" s="169"/>
      <c r="E292" s="169"/>
    </row>
    <row r="293" spans="4:5" ht="15.75">
      <c r="D293" s="169"/>
      <c r="E293" s="169"/>
    </row>
    <row r="294" spans="4:5" ht="15.75">
      <c r="D294" s="169"/>
      <c r="E294" s="169"/>
    </row>
    <row r="295" spans="4:5" ht="15.75">
      <c r="D295" s="169"/>
      <c r="E295" s="169"/>
    </row>
    <row r="296" spans="4:5" ht="15.75">
      <c r="D296" s="169"/>
      <c r="E296" s="169"/>
    </row>
    <row r="297" spans="4:5" ht="15.75">
      <c r="D297" s="169"/>
      <c r="E297" s="169"/>
    </row>
    <row r="298" spans="4:5" ht="15.75">
      <c r="D298" s="169"/>
      <c r="E298" s="169"/>
    </row>
    <row r="299" spans="4:5" ht="15.75">
      <c r="D299" s="169"/>
      <c r="E299" s="169"/>
    </row>
    <row r="300" spans="4:5" ht="15.75">
      <c r="D300" s="169"/>
      <c r="E300" s="169"/>
    </row>
    <row r="301" spans="4:5" ht="15.75">
      <c r="D301" s="169"/>
      <c r="E301" s="169"/>
    </row>
    <row r="302" spans="4:5" ht="15.75">
      <c r="D302" s="169"/>
      <c r="E302" s="169"/>
    </row>
    <row r="303" spans="4:5" ht="15.75">
      <c r="D303" s="169"/>
      <c r="E303" s="169"/>
    </row>
    <row r="304" spans="4:5" ht="15.75">
      <c r="D304" s="169"/>
      <c r="E304" s="169"/>
    </row>
    <row r="305" spans="4:5" ht="15.75">
      <c r="D305" s="169"/>
      <c r="E305" s="169"/>
    </row>
    <row r="306" spans="4:5" ht="15.75">
      <c r="D306" s="169"/>
      <c r="E306" s="169"/>
    </row>
    <row r="307" spans="4:5" ht="15.75">
      <c r="D307" s="169"/>
      <c r="E307" s="169"/>
    </row>
    <row r="308" spans="4:5" ht="15.75">
      <c r="D308" s="169"/>
      <c r="E308" s="169"/>
    </row>
    <row r="309" spans="4:5" ht="15.75">
      <c r="D309" s="169"/>
      <c r="E309" s="169"/>
    </row>
    <row r="310" spans="4:5" ht="15.75">
      <c r="D310" s="169"/>
      <c r="E310" s="169"/>
    </row>
    <row r="311" spans="4:5" ht="15.75">
      <c r="D311" s="169"/>
      <c r="E311" s="169"/>
    </row>
    <row r="312" spans="4:5" ht="15.75">
      <c r="D312" s="169"/>
      <c r="E312" s="169"/>
    </row>
    <row r="313" spans="4:5" ht="15.75">
      <c r="D313" s="169"/>
      <c r="E313" s="169"/>
    </row>
    <row r="314" spans="4:5" ht="15.75">
      <c r="D314" s="169"/>
      <c r="E314" s="169"/>
    </row>
    <row r="315" spans="4:5" ht="15.75">
      <c r="D315" s="169"/>
      <c r="E315" s="169"/>
    </row>
    <row r="316" spans="4:5" ht="15.75">
      <c r="D316" s="169"/>
      <c r="E316" s="169"/>
    </row>
    <row r="317" spans="4:5" ht="15.75">
      <c r="D317" s="169"/>
      <c r="E317" s="169"/>
    </row>
    <row r="318" spans="4:5" ht="15.75">
      <c r="D318" s="169"/>
      <c r="E318" s="169"/>
    </row>
    <row r="319" spans="4:5" ht="15.75">
      <c r="D319" s="169"/>
      <c r="E319" s="169"/>
    </row>
    <row r="320" spans="4:5" ht="15.75">
      <c r="D320" s="169"/>
      <c r="E320" s="169"/>
    </row>
    <row r="321" spans="4:5" ht="15.75">
      <c r="D321" s="169"/>
      <c r="E321" s="169"/>
    </row>
    <row r="322" spans="4:5" ht="15.75">
      <c r="D322" s="169"/>
      <c r="E322" s="169"/>
    </row>
    <row r="323" spans="4:5" ht="15.75">
      <c r="D323" s="169"/>
      <c r="E323" s="169"/>
    </row>
    <row r="324" spans="4:5" ht="15.75">
      <c r="D324" s="169"/>
      <c r="E324" s="169"/>
    </row>
    <row r="325" spans="4:5" ht="15.75">
      <c r="D325" s="169"/>
      <c r="E325" s="169"/>
    </row>
    <row r="326" spans="4:5" ht="15.75">
      <c r="D326" s="169"/>
      <c r="E326" s="169"/>
    </row>
    <row r="327" spans="4:5" ht="15.75">
      <c r="D327" s="169"/>
      <c r="E327" s="169"/>
    </row>
    <row r="328" spans="4:5" ht="15.75">
      <c r="D328" s="169"/>
      <c r="E328" s="169"/>
    </row>
    <row r="329" spans="4:5" ht="15.75">
      <c r="D329" s="169"/>
      <c r="E329" s="169"/>
    </row>
    <row r="330" spans="4:5" ht="15.75">
      <c r="D330" s="169"/>
      <c r="E330" s="169"/>
    </row>
    <row r="331" spans="4:5" ht="15.75">
      <c r="D331" s="169"/>
      <c r="E331" s="169"/>
    </row>
    <row r="332" spans="4:5" ht="15.75">
      <c r="D332" s="169"/>
      <c r="E332" s="169"/>
    </row>
    <row r="333" spans="4:5" ht="15.75">
      <c r="D333" s="169"/>
      <c r="E333" s="169"/>
    </row>
    <row r="334" spans="4:5" ht="15.75">
      <c r="D334" s="169"/>
      <c r="E334" s="169"/>
    </row>
    <row r="335" spans="4:5" ht="15.75">
      <c r="D335" s="169"/>
      <c r="E335" s="169"/>
    </row>
    <row r="336" spans="4:5" ht="15.75">
      <c r="D336" s="169"/>
      <c r="E336" s="169"/>
    </row>
    <row r="337" spans="4:5" ht="15.75">
      <c r="D337" s="169"/>
      <c r="E337" s="169"/>
    </row>
    <row r="338" spans="4:5" ht="15.75">
      <c r="D338" s="169"/>
      <c r="E338" s="169"/>
    </row>
    <row r="339" spans="4:5" ht="15.75">
      <c r="D339" s="169"/>
      <c r="E339" s="169"/>
    </row>
    <row r="340" spans="4:5" ht="15.75">
      <c r="D340" s="169"/>
      <c r="E340" s="169"/>
    </row>
    <row r="341" spans="4:5" ht="15.75">
      <c r="D341" s="169"/>
      <c r="E341" s="169"/>
    </row>
    <row r="342" spans="4:5" ht="15.75">
      <c r="D342" s="169"/>
      <c r="E342" s="169"/>
    </row>
    <row r="343" spans="4:5" ht="15.75">
      <c r="D343" s="169"/>
      <c r="E343" s="169"/>
    </row>
    <row r="344" spans="4:5" ht="15.75">
      <c r="D344" s="169"/>
      <c r="E344" s="169"/>
    </row>
    <row r="345" spans="4:5" ht="15.75">
      <c r="D345" s="169"/>
      <c r="E345" s="169"/>
    </row>
    <row r="346" spans="4:5" ht="15.75">
      <c r="D346" s="169"/>
      <c r="E346" s="169"/>
    </row>
    <row r="347" spans="4:5" ht="15.75">
      <c r="D347" s="169"/>
      <c r="E347" s="169"/>
    </row>
    <row r="348" spans="4:5" ht="15.75">
      <c r="D348" s="169"/>
      <c r="E348" s="169"/>
    </row>
    <row r="349" spans="4:5" ht="15.75">
      <c r="D349" s="169"/>
      <c r="E349" s="169"/>
    </row>
    <row r="350" spans="4:5" ht="15.75">
      <c r="D350" s="169"/>
      <c r="E350" s="169"/>
    </row>
    <row r="351" spans="4:5" ht="15.75">
      <c r="D351" s="169"/>
      <c r="E351" s="169"/>
    </row>
    <row r="352" spans="4:5" ht="15.75">
      <c r="D352" s="169"/>
      <c r="E352" s="169"/>
    </row>
    <row r="353" spans="4:5" ht="15.75">
      <c r="D353" s="169"/>
      <c r="E353" s="169"/>
    </row>
    <row r="354" spans="4:5" ht="15.75">
      <c r="D354" s="169"/>
      <c r="E354" s="169"/>
    </row>
    <row r="355" spans="4:5" ht="15.75">
      <c r="D355" s="169"/>
      <c r="E355" s="169"/>
    </row>
    <row r="356" spans="4:5" ht="15.75">
      <c r="D356" s="169"/>
      <c r="E356" s="169"/>
    </row>
    <row r="357" spans="4:5" ht="15.75">
      <c r="D357" s="169"/>
      <c r="E357" s="169"/>
    </row>
    <row r="358" spans="4:5" ht="15.75">
      <c r="D358" s="169"/>
      <c r="E358" s="169"/>
    </row>
    <row r="359" spans="4:5" ht="15.75">
      <c r="D359" s="169"/>
      <c r="E359" s="169"/>
    </row>
    <row r="360" spans="4:5" ht="15.75">
      <c r="D360" s="169"/>
      <c r="E360" s="169"/>
    </row>
    <row r="361" spans="4:5" ht="15.75">
      <c r="D361" s="169"/>
      <c r="E361" s="169"/>
    </row>
    <row r="362" spans="4:5" ht="15.75">
      <c r="D362" s="169"/>
      <c r="E362" s="169"/>
    </row>
    <row r="363" spans="4:5" ht="15.75">
      <c r="D363" s="169"/>
      <c r="E363" s="169"/>
    </row>
    <row r="364" spans="4:5" ht="15.75">
      <c r="D364" s="169"/>
      <c r="E364" s="169"/>
    </row>
    <row r="365" spans="4:5" ht="15.75">
      <c r="D365" s="169"/>
      <c r="E365" s="169"/>
    </row>
    <row r="366" spans="4:5" ht="15.75">
      <c r="D366" s="169"/>
      <c r="E366" s="169"/>
    </row>
    <row r="367" spans="4:5" ht="15.75">
      <c r="D367" s="169"/>
      <c r="E367" s="169"/>
    </row>
    <row r="368" spans="4:5" ht="15.75">
      <c r="D368" s="169"/>
      <c r="E368" s="169"/>
    </row>
    <row r="369" spans="4:5" ht="15.75">
      <c r="D369" s="169"/>
      <c r="E369" s="169"/>
    </row>
    <row r="370" spans="4:5" ht="15.75">
      <c r="D370" s="169"/>
      <c r="E370" s="169"/>
    </row>
    <row r="371" spans="4:5" ht="15.75">
      <c r="D371" s="169"/>
      <c r="E371" s="169"/>
    </row>
    <row r="372" spans="4:5" ht="15.75">
      <c r="D372" s="169"/>
      <c r="E372" s="169"/>
    </row>
    <row r="373" spans="4:5" ht="15.75">
      <c r="D373" s="169"/>
      <c r="E373" s="169"/>
    </row>
    <row r="374" spans="4:5" ht="15.75">
      <c r="D374" s="169"/>
      <c r="E374" s="169"/>
    </row>
    <row r="375" spans="4:5" ht="15.75">
      <c r="D375" s="169"/>
      <c r="E375" s="169"/>
    </row>
    <row r="376" spans="4:5" ht="15.75">
      <c r="D376" s="169"/>
      <c r="E376" s="169"/>
    </row>
    <row r="377" spans="4:5" ht="15.75">
      <c r="D377" s="169"/>
      <c r="E377" s="169"/>
    </row>
    <row r="378" spans="4:5" ht="15.75">
      <c r="D378" s="169"/>
      <c r="E378" s="169"/>
    </row>
    <row r="379" spans="4:5" ht="15.75">
      <c r="D379" s="169"/>
      <c r="E379" s="169"/>
    </row>
    <row r="380" spans="4:5" ht="15.75">
      <c r="D380" s="169"/>
      <c r="E380" s="169"/>
    </row>
    <row r="381" spans="2:5" ht="15.75">
      <c r="B381" s="9">
        <v>0</v>
      </c>
      <c r="D381" s="169"/>
      <c r="E381" s="169"/>
    </row>
    <row r="382" spans="4:5" ht="15.75">
      <c r="D382" s="169"/>
      <c r="E382" s="169"/>
    </row>
    <row r="383" spans="4:5" ht="15.75">
      <c r="D383" s="169"/>
      <c r="E383" s="169"/>
    </row>
    <row r="384" spans="4:5" ht="15.75">
      <c r="D384" s="169"/>
      <c r="E384" s="169"/>
    </row>
    <row r="385" spans="4:5" ht="15.75">
      <c r="D385" s="169"/>
      <c r="E385" s="169"/>
    </row>
    <row r="386" spans="4:5" ht="15.75">
      <c r="D386" s="169"/>
      <c r="E386" s="169"/>
    </row>
    <row r="387" spans="4:5" ht="15.75">
      <c r="D387" s="169"/>
      <c r="E387" s="169"/>
    </row>
    <row r="388" spans="4:5" ht="15.75">
      <c r="D388" s="169"/>
      <c r="E388" s="169"/>
    </row>
    <row r="389" spans="4:5" ht="15.75">
      <c r="D389" s="169"/>
      <c r="E389" s="169"/>
    </row>
    <row r="390" spans="4:5" ht="15.75">
      <c r="D390" s="169"/>
      <c r="E390" s="169"/>
    </row>
    <row r="391" spans="4:5" ht="15.75">
      <c r="D391" s="169"/>
      <c r="E391" s="169"/>
    </row>
    <row r="392" spans="4:5" ht="15.75">
      <c r="D392" s="169"/>
      <c r="E392" s="169"/>
    </row>
    <row r="393" spans="4:5" ht="15.75">
      <c r="D393" s="169"/>
      <c r="E393" s="169"/>
    </row>
    <row r="394" spans="4:5" ht="15.75">
      <c r="D394" s="169"/>
      <c r="E394" s="169"/>
    </row>
    <row r="395" spans="4:5" ht="15.75">
      <c r="D395" s="169"/>
      <c r="E395" s="169"/>
    </row>
    <row r="396" spans="4:5" ht="15.75">
      <c r="D396" s="169"/>
      <c r="E396" s="169"/>
    </row>
    <row r="397" spans="4:5" ht="15.75">
      <c r="D397" s="169"/>
      <c r="E397" s="169"/>
    </row>
    <row r="398" spans="4:5" ht="15.75">
      <c r="D398" s="169"/>
      <c r="E398" s="169"/>
    </row>
    <row r="399" spans="4:5" ht="15.75">
      <c r="D399" s="169"/>
      <c r="E399" s="169"/>
    </row>
    <row r="400" spans="4:5" ht="15.75">
      <c r="D400" s="169"/>
      <c r="E400" s="169"/>
    </row>
    <row r="401" spans="4:5" ht="15.75">
      <c r="D401" s="169"/>
      <c r="E401" s="169"/>
    </row>
    <row r="402" spans="4:5" ht="15.75">
      <c r="D402" s="169"/>
      <c r="E402" s="169"/>
    </row>
    <row r="403" spans="4:5" ht="15.75">
      <c r="D403" s="169"/>
      <c r="E403" s="169"/>
    </row>
    <row r="404" spans="4:5" ht="15.75">
      <c r="D404" s="169"/>
      <c r="E404" s="169"/>
    </row>
    <row r="405" spans="4:5" ht="15.75">
      <c r="D405" s="169"/>
      <c r="E405" s="169"/>
    </row>
    <row r="406" spans="4:5" ht="15.75">
      <c r="D406" s="169"/>
      <c r="E406" s="169"/>
    </row>
    <row r="407" spans="4:5" ht="15.75">
      <c r="D407" s="169"/>
      <c r="E407" s="169"/>
    </row>
    <row r="408" spans="4:5" ht="15.75">
      <c r="D408" s="169"/>
      <c r="E408" s="169"/>
    </row>
    <row r="409" spans="4:5" ht="15.75">
      <c r="D409" s="169"/>
      <c r="E409" s="169"/>
    </row>
    <row r="410" spans="4:5" ht="15.75">
      <c r="D410" s="169"/>
      <c r="E410" s="169"/>
    </row>
    <row r="411" spans="4:5" ht="15.75">
      <c r="D411" s="169"/>
      <c r="E411" s="169"/>
    </row>
    <row r="412" spans="4:5" ht="15.75">
      <c r="D412" s="169"/>
      <c r="E412" s="169"/>
    </row>
    <row r="413" spans="4:5" ht="15.75">
      <c r="D413" s="169"/>
      <c r="E413" s="169"/>
    </row>
    <row r="414" spans="4:5" ht="15.75">
      <c r="D414" s="169"/>
      <c r="E414" s="169"/>
    </row>
    <row r="415" spans="4:5" ht="15.75">
      <c r="D415" s="169"/>
      <c r="E415" s="169"/>
    </row>
    <row r="416" spans="4:5" ht="15.75">
      <c r="D416" s="169"/>
      <c r="E416" s="169"/>
    </row>
    <row r="417" spans="4:5" ht="15.75">
      <c r="D417" s="169"/>
      <c r="E417" s="169"/>
    </row>
    <row r="418" spans="4:5" ht="15.75">
      <c r="D418" s="169"/>
      <c r="E418" s="169"/>
    </row>
    <row r="419" spans="4:5" ht="15.75">
      <c r="D419" s="169"/>
      <c r="E419" s="169"/>
    </row>
    <row r="420" spans="4:5" ht="15.75">
      <c r="D420" s="169"/>
      <c r="E420" s="169"/>
    </row>
    <row r="421" spans="4:5" ht="15.75">
      <c r="D421" s="169"/>
      <c r="E421" s="169"/>
    </row>
    <row r="422" spans="4:5" ht="15.75">
      <c r="D422" s="169"/>
      <c r="E422" s="169"/>
    </row>
    <row r="423" spans="4:5" ht="15.75">
      <c r="D423" s="169"/>
      <c r="E423" s="169"/>
    </row>
    <row r="424" spans="4:5" ht="15.75">
      <c r="D424" s="169"/>
      <c r="E424" s="169"/>
    </row>
    <row r="425" spans="4:5" ht="15.75">
      <c r="D425" s="169"/>
      <c r="E425" s="169"/>
    </row>
    <row r="426" spans="4:5" ht="15.75">
      <c r="D426" s="169"/>
      <c r="E426" s="169"/>
    </row>
    <row r="427" spans="4:5" ht="15.75">
      <c r="D427" s="169"/>
      <c r="E427" s="169"/>
    </row>
    <row r="428" spans="4:5" ht="15.75">
      <c r="D428" s="169"/>
      <c r="E428" s="169"/>
    </row>
    <row r="429" spans="4:5" ht="15.75">
      <c r="D429" s="169"/>
      <c r="E429" s="169"/>
    </row>
    <row r="430" spans="4:5" ht="15.75">
      <c r="D430" s="169"/>
      <c r="E430" s="169"/>
    </row>
    <row r="431" spans="4:5" ht="15.75">
      <c r="D431" s="169"/>
      <c r="E431" s="169"/>
    </row>
    <row r="432" spans="4:5" ht="15.75">
      <c r="D432" s="169"/>
      <c r="E432" s="169"/>
    </row>
    <row r="433" spans="4:5" ht="15.75">
      <c r="D433" s="169"/>
      <c r="E433" s="169"/>
    </row>
    <row r="434" spans="4:5" ht="15.75">
      <c r="D434" s="169"/>
      <c r="E434" s="169"/>
    </row>
    <row r="435" spans="4:5" ht="15.75">
      <c r="D435" s="169"/>
      <c r="E435" s="169"/>
    </row>
    <row r="436" spans="4:5" ht="15.75">
      <c r="D436" s="169"/>
      <c r="E436" s="169"/>
    </row>
    <row r="437" spans="4:5" ht="15.75">
      <c r="D437" s="169"/>
      <c r="E437" s="169"/>
    </row>
    <row r="438" spans="4:5" ht="15.75">
      <c r="D438" s="169"/>
      <c r="E438" s="169"/>
    </row>
    <row r="439" spans="4:5" ht="15.75">
      <c r="D439" s="169"/>
      <c r="E439" s="169"/>
    </row>
    <row r="440" spans="4:5" ht="15.75">
      <c r="D440" s="169"/>
      <c r="E440" s="169"/>
    </row>
    <row r="441" spans="4:5" ht="15.75">
      <c r="D441" s="169"/>
      <c r="E441" s="169"/>
    </row>
    <row r="442" spans="4:5" ht="15.75">
      <c r="D442" s="169"/>
      <c r="E442" s="169"/>
    </row>
    <row r="443" spans="4:5" ht="15.75">
      <c r="D443" s="169"/>
      <c r="E443" s="169"/>
    </row>
    <row r="444" spans="4:5" ht="15.75">
      <c r="D444" s="169"/>
      <c r="E444" s="169"/>
    </row>
    <row r="445" spans="4:5" ht="15.75">
      <c r="D445" s="169"/>
      <c r="E445" s="169"/>
    </row>
    <row r="446" spans="4:5" ht="15.75">
      <c r="D446" s="169"/>
      <c r="E446" s="169"/>
    </row>
    <row r="447" spans="4:5" ht="15.75">
      <c r="D447" s="169"/>
      <c r="E447" s="169"/>
    </row>
    <row r="448" spans="4:5" ht="15.75">
      <c r="D448" s="169"/>
      <c r="E448" s="169"/>
    </row>
    <row r="449" spans="4:5" ht="15.75">
      <c r="D449" s="169"/>
      <c r="E449" s="169"/>
    </row>
    <row r="450" spans="4:5" ht="15.75">
      <c r="D450" s="169"/>
      <c r="E450" s="169"/>
    </row>
    <row r="451" spans="4:5" ht="15.75">
      <c r="D451" s="169"/>
      <c r="E451" s="169"/>
    </row>
    <row r="452" spans="4:5" ht="15.75">
      <c r="D452" s="169"/>
      <c r="E452" s="169"/>
    </row>
    <row r="453" spans="4:5" ht="15.75">
      <c r="D453" s="169"/>
      <c r="E453" s="169"/>
    </row>
  </sheetData>
  <sheetProtection password="C61A" sheet="1" objects="1" scenarios="1" selectLockedCells="1" selectUnlockedCells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24">
    <tabColor indexed="22"/>
  </sheetPr>
  <dimension ref="A1:K30"/>
  <sheetViews>
    <sheetView showGridLines="0" showRowColHeaders="0" zoomScalePageLayoutView="0" workbookViewId="0" topLeftCell="A1">
      <pane ySplit="11" topLeftCell="A12" activePane="bottomLeft" state="frozen"/>
      <selection pane="topLeft" activeCell="F17" sqref="F17"/>
      <selection pane="bottomLeft" activeCell="E14" sqref="E14"/>
    </sheetView>
  </sheetViews>
  <sheetFormatPr defaultColWidth="0" defaultRowHeight="12.75"/>
  <cols>
    <col min="1" max="1" width="35.33203125" style="70" hidden="1" customWidth="1"/>
    <col min="2" max="2" width="34.5" style="70" customWidth="1"/>
    <col min="3" max="3" width="27.16015625" style="75" customWidth="1"/>
    <col min="4" max="4" width="11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SIRINHAÉM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666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SUM(A12:A18)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69"/>
      <c r="C13" s="76" t="s">
        <v>1249</v>
      </c>
      <c r="D13" s="77" t="s">
        <v>1638</v>
      </c>
      <c r="E13" s="120">
        <f>E14+E15</f>
        <v>14777957.129999999</v>
      </c>
    </row>
    <row r="14" spans="1:6" ht="15.75">
      <c r="A14" s="79"/>
      <c r="C14" s="81" t="s">
        <v>1640</v>
      </c>
      <c r="D14" s="114" t="s">
        <v>360</v>
      </c>
      <c r="E14" s="121">
        <v>893986.87</v>
      </c>
      <c r="F14" s="74">
        <f>IF(E14="",1,0)</f>
        <v>0</v>
      </c>
    </row>
    <row r="15" spans="1:6" ht="15.75">
      <c r="A15" s="69"/>
      <c r="C15" s="81" t="s">
        <v>1298</v>
      </c>
      <c r="D15" s="114" t="s">
        <v>1584</v>
      </c>
      <c r="E15" s="121">
        <v>13883970.26</v>
      </c>
      <c r="F15" s="74">
        <f>IF(E15="",1,0)</f>
        <v>0</v>
      </c>
    </row>
    <row r="16" spans="3:6" ht="15.75">
      <c r="C16" s="76" t="s">
        <v>1342</v>
      </c>
      <c r="D16" s="77" t="s">
        <v>1477</v>
      </c>
      <c r="E16" s="120">
        <f>E17</f>
        <v>18370.73</v>
      </c>
      <c r="F16" s="74">
        <f>IF(E16="",1,0)</f>
        <v>0</v>
      </c>
    </row>
    <row r="17" spans="1:6" ht="15.75">
      <c r="A17" s="79"/>
      <c r="C17" s="81" t="s">
        <v>1345</v>
      </c>
      <c r="D17" s="114" t="s">
        <v>1646</v>
      </c>
      <c r="E17" s="121">
        <v>18370.73</v>
      </c>
      <c r="F17" s="74">
        <f>IF(E17="",1,0)</f>
        <v>0</v>
      </c>
    </row>
    <row r="18" spans="3:6" ht="15.75">
      <c r="C18" s="76" t="s">
        <v>1379</v>
      </c>
      <c r="D18" s="77" t="s">
        <v>1648</v>
      </c>
      <c r="E18" s="120">
        <f>E13-E16</f>
        <v>14759586.399999999</v>
      </c>
      <c r="F18" s="74">
        <f>IF(E18="",1,0)</f>
        <v>0</v>
      </c>
    </row>
    <row r="30" spans="1:11" s="74" customFormat="1" ht="15.75">
      <c r="A30" s="70"/>
      <c r="B30" s="70"/>
      <c r="C30" s="75"/>
      <c r="D30" s="89"/>
      <c r="E30" s="73"/>
      <c r="H30" s="75"/>
      <c r="I30" s="75"/>
      <c r="J30" s="75"/>
      <c r="K30" s="75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7" dxfId="112" stopIfTrue="1">
      <formula>$G12&lt;&gt;$J12</formula>
    </cfRule>
  </conditionalFormatting>
  <conditionalFormatting sqref="E13:E18">
    <cfRule type="cellIs" priority="4" dxfId="115" operator="equal" stopIfTrue="1">
      <formula>""</formula>
    </cfRule>
  </conditionalFormatting>
  <conditionalFormatting sqref="C13:C18">
    <cfRule type="expression" priority="3" dxfId="113" stopIfTrue="1">
      <formula>OR(#REF!&gt;0,#REF!&lt;0)</formula>
    </cfRule>
  </conditionalFormatting>
  <dataValidations count="1">
    <dataValidation type="decimal" operator="lessThan" allowBlank="1" showInputMessage="1" showErrorMessage="1" sqref="E30 E17 E13:E15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25">
    <tabColor theme="2" tint="-0.09996999800205231"/>
  </sheetPr>
  <dimension ref="A1:K24"/>
  <sheetViews>
    <sheetView showGridLines="0" showRowColHeaders="0" zoomScalePageLayoutView="0" workbookViewId="0" topLeftCell="A1">
      <pane ySplit="11" topLeftCell="A12" activePane="bottomLeft" state="frozen"/>
      <selection pane="topLeft" activeCell="F17" sqref="F17"/>
      <selection pane="bottomLeft" activeCell="E17" sqref="E17"/>
    </sheetView>
  </sheetViews>
  <sheetFormatPr defaultColWidth="0" defaultRowHeight="12.75"/>
  <cols>
    <col min="1" max="1" width="35.33203125" style="70" hidden="1" customWidth="1"/>
    <col min="2" max="2" width="34.5" style="70" customWidth="1"/>
    <col min="3" max="3" width="27.16015625" style="75" customWidth="1"/>
    <col min="4" max="4" width="11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SIRINHAÉM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2200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SUM(A12:A18)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79">
        <f>IF(E13="",1,0)</f>
        <v>0</v>
      </c>
      <c r="C13" s="81" t="s">
        <v>1249</v>
      </c>
      <c r="D13" s="115" t="s">
        <v>1655</v>
      </c>
      <c r="E13" s="121">
        <v>1604.66</v>
      </c>
    </row>
    <row r="14" spans="1:6" ht="15.75">
      <c r="A14" s="79"/>
      <c r="C14" s="81" t="s">
        <v>1342</v>
      </c>
      <c r="D14" s="115" t="s">
        <v>1657</v>
      </c>
      <c r="E14" s="121">
        <v>0</v>
      </c>
      <c r="F14" s="74">
        <f>IF(E14="",1,0)</f>
        <v>0</v>
      </c>
    </row>
    <row r="15" spans="1:6" ht="15.75">
      <c r="A15" s="69"/>
      <c r="C15" s="81" t="s">
        <v>1379</v>
      </c>
      <c r="D15" s="115" t="s">
        <v>1659</v>
      </c>
      <c r="E15" s="121">
        <v>60350.18</v>
      </c>
      <c r="F15" s="74">
        <f>IF(E15="",1,0)</f>
        <v>0</v>
      </c>
    </row>
    <row r="16" spans="3:6" ht="15.75">
      <c r="C16" s="81" t="s">
        <v>1382</v>
      </c>
      <c r="D16" s="115" t="s">
        <v>1661</v>
      </c>
      <c r="E16" s="121">
        <v>17117775.05</v>
      </c>
      <c r="F16" s="74">
        <f>IF(E16="",1,0)</f>
        <v>0</v>
      </c>
    </row>
    <row r="17" spans="1:6" ht="15.75">
      <c r="A17" s="79"/>
      <c r="C17" s="81" t="s">
        <v>1385</v>
      </c>
      <c r="D17" s="115" t="s">
        <v>1663</v>
      </c>
      <c r="E17" s="121">
        <f>E13+E14-E15</f>
        <v>-58745.52</v>
      </c>
      <c r="F17" s="74">
        <f>IF(E17="",1,0)</f>
        <v>0</v>
      </c>
    </row>
    <row r="18" spans="3:6" ht="15.75">
      <c r="C18" s="76" t="s">
        <v>1490</v>
      </c>
      <c r="D18" s="77" t="s">
        <v>1665</v>
      </c>
      <c r="E18" s="120">
        <f>IF(E16=0,0,E17/E16*100)</f>
        <v>-0.3431843205580622</v>
      </c>
      <c r="F18" s="74">
        <f>IF(E18="",1,0)</f>
        <v>0</v>
      </c>
    </row>
    <row r="24" spans="1:11" s="74" customFormat="1" ht="15.75">
      <c r="A24" s="70"/>
      <c r="B24" s="70"/>
      <c r="C24" s="75"/>
      <c r="D24" s="89"/>
      <c r="E24" s="73"/>
      <c r="H24" s="75"/>
      <c r="I24" s="75"/>
      <c r="J24" s="75"/>
      <c r="K24" s="75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3" dxfId="112" stopIfTrue="1">
      <formula>$G12&lt;&gt;$J12</formula>
    </cfRule>
  </conditionalFormatting>
  <conditionalFormatting sqref="E13:E18">
    <cfRule type="cellIs" priority="2" dxfId="115" operator="equal" stopIfTrue="1">
      <formula>""</formula>
    </cfRule>
  </conditionalFormatting>
  <conditionalFormatting sqref="C13:C18">
    <cfRule type="expression" priority="1" dxfId="113" stopIfTrue="1">
      <formula>OR(#REF!&gt;0,#REF!&lt;0)</formula>
    </cfRule>
  </conditionalFormatting>
  <dataValidations count="1">
    <dataValidation type="decimal" operator="lessThan" allowBlank="1" showInputMessage="1" showErrorMessage="1" sqref="E24 E13:E17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3">
    <tabColor theme="2" tint="-0.09996999800205231"/>
  </sheetPr>
  <dimension ref="A1:I28"/>
  <sheetViews>
    <sheetView showGridLines="0" showRowColHeaders="0" zoomScalePageLayoutView="0" workbookViewId="0" topLeftCell="B1">
      <selection activeCell="E14" sqref="E14"/>
    </sheetView>
  </sheetViews>
  <sheetFormatPr defaultColWidth="9.33203125" defaultRowHeight="12.75"/>
  <cols>
    <col min="1" max="1" width="35.33203125" style="0" hidden="1" customWidth="1"/>
    <col min="2" max="2" width="30.66015625" style="0" customWidth="1"/>
    <col min="3" max="3" width="20" style="0" customWidth="1"/>
    <col min="4" max="4" width="115.5" style="0" customWidth="1"/>
    <col min="5" max="5" width="27" style="0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SIRINHAÉM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444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SUM(A12:A28)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79">
        <f>IF(OR(E13="",E13=0),1,0)</f>
        <v>0</v>
      </c>
      <c r="B13" s="70"/>
      <c r="C13" s="76" t="s">
        <v>1249</v>
      </c>
      <c r="D13" s="77" t="s">
        <v>1668</v>
      </c>
      <c r="E13" s="120">
        <f>SUM(E14:E20)</f>
        <v>14294999</v>
      </c>
      <c r="F13" s="74"/>
      <c r="G13" s="74"/>
    </row>
    <row r="14" spans="1:7" s="75" customFormat="1" ht="15.75">
      <c r="A14" s="79"/>
      <c r="B14" s="70"/>
      <c r="C14" s="81" t="s">
        <v>1252</v>
      </c>
      <c r="D14" s="116" t="s">
        <v>1670</v>
      </c>
      <c r="E14" s="121">
        <v>3731489.39</v>
      </c>
      <c r="F14" s="74">
        <f>IF(E14="",1,0)</f>
        <v>0</v>
      </c>
      <c r="G14" s="74"/>
    </row>
    <row r="15" spans="1:7" s="75" customFormat="1" ht="15.75">
      <c r="A15" s="69"/>
      <c r="B15" s="70"/>
      <c r="C15" s="81" t="s">
        <v>1298</v>
      </c>
      <c r="D15" s="116" t="s">
        <v>1672</v>
      </c>
      <c r="E15" s="121">
        <v>7978697.29</v>
      </c>
      <c r="F15" s="74">
        <f>IF(E15="",1,0)</f>
        <v>0</v>
      </c>
      <c r="G15" s="74"/>
    </row>
    <row r="16" spans="1:7" s="75" customFormat="1" ht="15.75">
      <c r="A16" s="70"/>
      <c r="B16" s="70"/>
      <c r="C16" s="81" t="s">
        <v>1339</v>
      </c>
      <c r="D16" s="116" t="s">
        <v>1674</v>
      </c>
      <c r="E16" s="121">
        <v>34245.8</v>
      </c>
      <c r="F16" s="74">
        <f>IF(E16="",1,0)</f>
        <v>0</v>
      </c>
      <c r="G16" s="74"/>
    </row>
    <row r="17" spans="1:7" s="75" customFormat="1" ht="15.75">
      <c r="A17" s="79"/>
      <c r="B17" s="70"/>
      <c r="C17" s="81" t="s">
        <v>1535</v>
      </c>
      <c r="D17" s="116" t="s">
        <v>355</v>
      </c>
      <c r="E17" s="121">
        <v>71210.57</v>
      </c>
      <c r="F17" s="74">
        <f>IF(E17="",1,0)</f>
        <v>0</v>
      </c>
      <c r="G17" s="74"/>
    </row>
    <row r="18" spans="1:7" s="75" customFormat="1" ht="15.75">
      <c r="A18" s="70"/>
      <c r="B18" s="70"/>
      <c r="C18" s="81" t="s">
        <v>1677</v>
      </c>
      <c r="D18" s="116" t="s">
        <v>356</v>
      </c>
      <c r="E18" s="121">
        <v>156298.77</v>
      </c>
      <c r="F18" s="74">
        <f>IF(E18="",1,0)</f>
        <v>0</v>
      </c>
      <c r="G18" s="74"/>
    </row>
    <row r="19" spans="1:7" s="75" customFormat="1" ht="15.75">
      <c r="A19" s="70"/>
      <c r="B19" s="70"/>
      <c r="C19" s="81" t="s">
        <v>1679</v>
      </c>
      <c r="D19" s="116" t="s">
        <v>357</v>
      </c>
      <c r="E19" s="121">
        <v>0</v>
      </c>
      <c r="F19" s="74"/>
      <c r="G19" s="74"/>
    </row>
    <row r="20" spans="3:5" ht="15.75">
      <c r="C20" s="81" t="s">
        <v>1681</v>
      </c>
      <c r="D20" s="116" t="s">
        <v>1682</v>
      </c>
      <c r="E20" s="121">
        <v>2323057.18</v>
      </c>
    </row>
    <row r="21" spans="3:5" ht="15.75">
      <c r="C21" s="76" t="s">
        <v>1342</v>
      </c>
      <c r="D21" s="77" t="s">
        <v>1684</v>
      </c>
      <c r="E21" s="120">
        <f>SUM(E22:E23,E27:E27)</f>
        <v>5425698.4</v>
      </c>
    </row>
    <row r="22" spans="3:5" ht="15.75">
      <c r="C22" s="81" t="s">
        <v>1345</v>
      </c>
      <c r="D22" s="116" t="s">
        <v>1686</v>
      </c>
      <c r="E22" s="121">
        <v>0</v>
      </c>
    </row>
    <row r="23" spans="3:5" ht="15.75">
      <c r="C23" s="81" t="s">
        <v>1347</v>
      </c>
      <c r="D23" s="116" t="s">
        <v>1690</v>
      </c>
      <c r="E23" s="122">
        <f>SUM(E24:E26)</f>
        <v>5425698.4</v>
      </c>
    </row>
    <row r="24" spans="3:5" ht="15.75">
      <c r="C24" s="81" t="s">
        <v>2201</v>
      </c>
      <c r="D24" s="124" t="s">
        <v>1693</v>
      </c>
      <c r="E24" s="121">
        <v>5425698.4</v>
      </c>
    </row>
    <row r="25" spans="3:5" ht="15.75">
      <c r="C25" s="81" t="s">
        <v>2202</v>
      </c>
      <c r="D25" s="124" t="s">
        <v>725</v>
      </c>
      <c r="E25" s="121">
        <v>0</v>
      </c>
    </row>
    <row r="26" spans="3:5" ht="15.75">
      <c r="C26" s="81" t="s">
        <v>2203</v>
      </c>
      <c r="D26" s="124" t="s">
        <v>1698</v>
      </c>
      <c r="E26" s="121">
        <v>0</v>
      </c>
    </row>
    <row r="27" spans="3:5" ht="15.75">
      <c r="C27" s="81" t="s">
        <v>1350</v>
      </c>
      <c r="D27" s="116" t="s">
        <v>1702</v>
      </c>
      <c r="E27" s="121">
        <v>0</v>
      </c>
    </row>
    <row r="28" spans="3:5" ht="15.75">
      <c r="C28" s="76" t="s">
        <v>1379</v>
      </c>
      <c r="D28" s="77" t="s">
        <v>1706</v>
      </c>
      <c r="E28" s="120">
        <f>E13-E21</f>
        <v>8869300.6</v>
      </c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3" dxfId="112" stopIfTrue="1">
      <formula>$G12&lt;&gt;$J12</formula>
    </cfRule>
  </conditionalFormatting>
  <conditionalFormatting sqref="E13:E28">
    <cfRule type="cellIs" priority="2" dxfId="115" operator="equal" stopIfTrue="1">
      <formula>""</formula>
    </cfRule>
  </conditionalFormatting>
  <conditionalFormatting sqref="C13:C28">
    <cfRule type="expression" priority="1" dxfId="113" stopIfTrue="1">
      <formula>OR(#REF!&gt;0,#REF!&lt;0)</formula>
    </cfRule>
  </conditionalFormatting>
  <dataValidations count="1">
    <dataValidation type="decimal" operator="lessThan" allowBlank="1" showInputMessage="1" showErrorMessage="1" sqref="E13:E28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8">
    <tabColor theme="2" tint="-0.09996999800205231"/>
  </sheetPr>
  <dimension ref="A1:I16"/>
  <sheetViews>
    <sheetView showGridLines="0" showRowColHeaders="0" zoomScalePageLayoutView="0" workbookViewId="0" topLeftCell="B1">
      <selection activeCell="E13" sqref="E13"/>
    </sheetView>
  </sheetViews>
  <sheetFormatPr defaultColWidth="9.33203125" defaultRowHeight="12.75"/>
  <cols>
    <col min="1" max="1" width="35.33203125" style="125" hidden="1" customWidth="1"/>
    <col min="2" max="2" width="30.66015625" style="125" customWidth="1"/>
    <col min="3" max="3" width="20" style="125" customWidth="1"/>
    <col min="4" max="4" width="115.5" style="125" customWidth="1"/>
    <col min="5" max="5" width="27" style="125" customWidth="1"/>
    <col min="6" max="16384" width="9.33203125" style="125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SIRINHAÉM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2207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SUM(A12:A16)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79">
        <f>IF(OR(E13="",E13=0),1,0)</f>
        <v>0</v>
      </c>
      <c r="B13" s="70"/>
      <c r="C13" s="115" t="s">
        <v>1249</v>
      </c>
      <c r="D13" s="115" t="s">
        <v>1713</v>
      </c>
      <c r="E13" s="121">
        <v>3120000</v>
      </c>
      <c r="F13" s="74"/>
      <c r="G13" s="74"/>
    </row>
    <row r="14" spans="1:7" s="75" customFormat="1" ht="15.75">
      <c r="A14" s="79">
        <f>IF(OR(E14="",E14=0),1,0)</f>
        <v>0</v>
      </c>
      <c r="B14" s="70"/>
      <c r="C14" s="115" t="s">
        <v>1342</v>
      </c>
      <c r="D14" s="115" t="s">
        <v>2206</v>
      </c>
      <c r="E14" s="121">
        <v>2347011.62</v>
      </c>
      <c r="F14" s="74">
        <f>IF(E14="",1,0)</f>
        <v>0</v>
      </c>
      <c r="G14" s="74"/>
    </row>
    <row r="15" spans="1:7" s="75" customFormat="1" ht="15.75">
      <c r="A15" s="79"/>
      <c r="B15" s="70"/>
      <c r="C15" s="115" t="s">
        <v>1379</v>
      </c>
      <c r="D15" s="115" t="s">
        <v>2204</v>
      </c>
      <c r="E15" s="121">
        <v>0</v>
      </c>
      <c r="F15" s="74">
        <f>IF(E15="",1,0)</f>
        <v>0</v>
      </c>
      <c r="G15" s="74"/>
    </row>
    <row r="16" spans="1:7" s="75" customFormat="1" ht="15.75">
      <c r="A16" s="70"/>
      <c r="B16" s="70"/>
      <c r="C16" s="115" t="s">
        <v>1382</v>
      </c>
      <c r="D16" s="115" t="s">
        <v>2205</v>
      </c>
      <c r="E16" s="122">
        <f>E14-E15</f>
        <v>2347011.62</v>
      </c>
      <c r="F16" s="74">
        <f>IF(E16="",1,0)</f>
        <v>0</v>
      </c>
      <c r="G16" s="74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3" dxfId="112" stopIfTrue="1">
      <formula>$G12&lt;&gt;$J12</formula>
    </cfRule>
  </conditionalFormatting>
  <conditionalFormatting sqref="E13:E16">
    <cfRule type="cellIs" priority="2" dxfId="115" operator="equal" stopIfTrue="1">
      <formula>""</formula>
    </cfRule>
  </conditionalFormatting>
  <dataValidations count="1">
    <dataValidation type="decimal" operator="lessThan" allowBlank="1" showInputMessage="1" showErrorMessage="1" sqref="E13:E16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8">
    <tabColor theme="2" tint="-0.09996999800205231"/>
  </sheetPr>
  <dimension ref="A1:I31"/>
  <sheetViews>
    <sheetView showGridLines="0" showRowColHeaders="0" zoomScalePageLayoutView="0" workbookViewId="0" topLeftCell="B1">
      <selection activeCell="E13" sqref="E13"/>
    </sheetView>
  </sheetViews>
  <sheetFormatPr defaultColWidth="9.33203125" defaultRowHeight="12.75"/>
  <cols>
    <col min="1" max="1" width="35.33203125" style="125" hidden="1" customWidth="1"/>
    <col min="2" max="2" width="30.66015625" style="125" customWidth="1"/>
    <col min="3" max="3" width="20" style="125" customWidth="1"/>
    <col min="4" max="4" width="115.5" style="125" customWidth="1"/>
    <col min="5" max="5" width="27" style="125" customWidth="1"/>
    <col min="6" max="16384" width="9.33203125" style="125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SIRINHAÉM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2211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SUM(A12:A29)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79">
        <f>IF(OR(E13="",E13=0),1,0)</f>
        <v>0</v>
      </c>
      <c r="B13" s="70"/>
      <c r="C13" s="115" t="s">
        <v>1249</v>
      </c>
      <c r="D13" s="115" t="s">
        <v>2209</v>
      </c>
      <c r="E13" s="121">
        <v>86400000</v>
      </c>
      <c r="F13" s="74"/>
      <c r="G13" s="74"/>
    </row>
    <row r="14" spans="1:7" s="75" customFormat="1" ht="15.75">
      <c r="A14" s="79">
        <f>IF(OR(E14="",E14=0),1,0)</f>
        <v>0</v>
      </c>
      <c r="B14" s="70"/>
      <c r="C14" s="115" t="s">
        <v>1342</v>
      </c>
      <c r="D14" s="115" t="s">
        <v>2238</v>
      </c>
      <c r="E14" s="121">
        <v>86400000</v>
      </c>
      <c r="F14" s="74"/>
      <c r="G14" s="74"/>
    </row>
    <row r="15" spans="1:7" s="75" customFormat="1" ht="15.75">
      <c r="A15" s="79"/>
      <c r="B15" s="70"/>
      <c r="C15" s="115"/>
      <c r="D15" s="115"/>
      <c r="E15" s="115"/>
      <c r="F15" s="74"/>
      <c r="G15" s="74"/>
    </row>
    <row r="16" spans="1:7" s="75" customFormat="1" ht="15.75">
      <c r="A16" s="79">
        <f>IF(OR(E16="",E16=0),1,0)</f>
        <v>0</v>
      </c>
      <c r="B16" s="70"/>
      <c r="C16" s="115" t="s">
        <v>1379</v>
      </c>
      <c r="D16" s="115" t="s">
        <v>2229</v>
      </c>
      <c r="E16" s="122">
        <f>SUM(E17:E23)</f>
        <v>6130000</v>
      </c>
      <c r="F16" s="74"/>
      <c r="G16" s="74"/>
    </row>
    <row r="17" spans="1:7" s="75" customFormat="1" ht="15.75">
      <c r="A17" s="79">
        <f>IF(E17="",1,0)</f>
        <v>0</v>
      </c>
      <c r="B17" s="70"/>
      <c r="C17" s="115" t="s">
        <v>1931</v>
      </c>
      <c r="D17" s="116" t="s">
        <v>2230</v>
      </c>
      <c r="E17" s="121">
        <v>500000</v>
      </c>
      <c r="F17" s="74"/>
      <c r="G17" s="74"/>
    </row>
    <row r="18" spans="1:7" s="75" customFormat="1" ht="15.75">
      <c r="A18" s="79">
        <f aca="true" t="shared" si="0" ref="A18:A23">IF(E18="",1,0)</f>
        <v>0</v>
      </c>
      <c r="B18" s="70"/>
      <c r="C18" s="115" t="s">
        <v>1934</v>
      </c>
      <c r="D18" s="116" t="s">
        <v>2231</v>
      </c>
      <c r="E18" s="121">
        <v>120000</v>
      </c>
      <c r="F18" s="74"/>
      <c r="G18" s="74"/>
    </row>
    <row r="19" spans="1:7" s="75" customFormat="1" ht="15.75">
      <c r="A19" s="79">
        <f t="shared" si="0"/>
        <v>0</v>
      </c>
      <c r="B19" s="70"/>
      <c r="C19" s="115" t="s">
        <v>1937</v>
      </c>
      <c r="D19" s="116" t="s">
        <v>2232</v>
      </c>
      <c r="E19" s="121">
        <v>1400000</v>
      </c>
      <c r="F19" s="74"/>
      <c r="G19" s="74"/>
    </row>
    <row r="20" spans="1:7" s="75" customFormat="1" ht="15.75">
      <c r="A20" s="79">
        <f t="shared" si="0"/>
        <v>0</v>
      </c>
      <c r="B20" s="70"/>
      <c r="C20" s="115" t="s">
        <v>1940</v>
      </c>
      <c r="D20" s="116" t="s">
        <v>2233</v>
      </c>
      <c r="E20" s="121">
        <v>420000</v>
      </c>
      <c r="F20" s="74"/>
      <c r="G20" s="74"/>
    </row>
    <row r="21" spans="1:7" s="75" customFormat="1" ht="15.75">
      <c r="A21" s="79">
        <f t="shared" si="0"/>
        <v>0</v>
      </c>
      <c r="B21" s="70"/>
      <c r="C21" s="115" t="s">
        <v>1943</v>
      </c>
      <c r="D21" s="116" t="s">
        <v>2234</v>
      </c>
      <c r="E21" s="121">
        <v>390000</v>
      </c>
      <c r="F21" s="74"/>
      <c r="G21" s="74"/>
    </row>
    <row r="22" spans="1:7" s="75" customFormat="1" ht="15.75">
      <c r="A22" s="79">
        <f t="shared" si="0"/>
        <v>0</v>
      </c>
      <c r="B22" s="70"/>
      <c r="C22" s="115" t="s">
        <v>1946</v>
      </c>
      <c r="D22" s="116" t="s">
        <v>2235</v>
      </c>
      <c r="E22" s="121">
        <v>800000</v>
      </c>
      <c r="F22" s="74"/>
      <c r="G22" s="74"/>
    </row>
    <row r="23" spans="1:7" s="75" customFormat="1" ht="15.75">
      <c r="A23" s="79">
        <f t="shared" si="0"/>
        <v>0</v>
      </c>
      <c r="B23" s="70"/>
      <c r="C23" s="115" t="s">
        <v>1949</v>
      </c>
      <c r="D23" s="116" t="s">
        <v>2236</v>
      </c>
      <c r="E23" s="121">
        <v>2500000</v>
      </c>
      <c r="F23" s="74"/>
      <c r="G23" s="74"/>
    </row>
    <row r="24" spans="1:7" s="75" customFormat="1" ht="15.75">
      <c r="A24" s="79"/>
      <c r="B24" s="70"/>
      <c r="C24" s="115"/>
      <c r="D24" s="115"/>
      <c r="E24" s="115"/>
      <c r="F24" s="74"/>
      <c r="G24" s="74"/>
    </row>
    <row r="25" spans="1:7" s="75" customFormat="1" ht="15.75">
      <c r="A25" s="79"/>
      <c r="B25" s="70"/>
      <c r="C25" s="115" t="s">
        <v>1382</v>
      </c>
      <c r="D25" s="115" t="s">
        <v>2210</v>
      </c>
      <c r="E25" s="126">
        <f>SUM(E26:E29)</f>
        <v>86400000</v>
      </c>
      <c r="F25" s="74"/>
      <c r="G25" s="74"/>
    </row>
    <row r="26" spans="1:7" s="75" customFormat="1" ht="15.75">
      <c r="A26" s="79">
        <f>IF(OR(E26="",E26=0),1,0)</f>
        <v>0</v>
      </c>
      <c r="B26" s="70"/>
      <c r="C26" s="115" t="s">
        <v>1479</v>
      </c>
      <c r="D26" s="116" t="s">
        <v>2208</v>
      </c>
      <c r="E26" s="121">
        <v>62960000</v>
      </c>
      <c r="F26" s="74">
        <f>IF(E26="",1,0)</f>
        <v>0</v>
      </c>
      <c r="G26" s="74"/>
    </row>
    <row r="27" spans="1:7" s="75" customFormat="1" ht="15.75">
      <c r="A27" s="79">
        <f>IF(OR(E27="",E27=0),1,0)</f>
        <v>0</v>
      </c>
      <c r="B27" s="70"/>
      <c r="C27" s="115" t="s">
        <v>1482</v>
      </c>
      <c r="D27" s="116" t="s">
        <v>1733</v>
      </c>
      <c r="E27" s="121">
        <v>16400000</v>
      </c>
      <c r="F27" s="74">
        <f>IF(E27="",1,0)</f>
        <v>0</v>
      </c>
      <c r="G27" s="74"/>
    </row>
    <row r="28" spans="1:7" s="75" customFormat="1" ht="15.75">
      <c r="A28" s="70"/>
      <c r="B28" s="70"/>
      <c r="C28" s="115" t="s">
        <v>1485</v>
      </c>
      <c r="D28" s="116" t="s">
        <v>1735</v>
      </c>
      <c r="E28" s="121">
        <v>4590000</v>
      </c>
      <c r="F28" s="74">
        <f>IF(E28="",1,0)</f>
        <v>0</v>
      </c>
      <c r="G28" s="74"/>
    </row>
    <row r="29" spans="3:5" ht="15.75">
      <c r="C29" s="115" t="s">
        <v>2239</v>
      </c>
      <c r="D29" s="116" t="s">
        <v>1737</v>
      </c>
      <c r="E29" s="121">
        <v>2450000</v>
      </c>
    </row>
    <row r="30" ht="15.75">
      <c r="D30" s="115"/>
    </row>
    <row r="31" spans="1:7" s="75" customFormat="1" ht="15.75">
      <c r="A31" s="79">
        <f>IF(E31="",1,0)</f>
        <v>0</v>
      </c>
      <c r="B31" s="70"/>
      <c r="C31" s="115" t="s">
        <v>1385</v>
      </c>
      <c r="D31" s="115" t="str">
        <f>BDValores!G533</f>
        <v>Créditos Adicionais abertos no exercício</v>
      </c>
      <c r="E31" s="121">
        <v>23041000</v>
      </c>
      <c r="F31" s="74"/>
      <c r="G31" s="74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2" dxfId="112" stopIfTrue="1">
      <formula>$G12&lt;&gt;$J12</formula>
    </cfRule>
  </conditionalFormatting>
  <conditionalFormatting sqref="E26:E29 E16:E23 E31 E13:E14">
    <cfRule type="cellIs" priority="1" dxfId="115" operator="equal" stopIfTrue="1">
      <formula>""</formula>
    </cfRule>
  </conditionalFormatting>
  <dataValidations count="1">
    <dataValidation type="decimal" operator="lessThan" allowBlank="1" showInputMessage="1" showErrorMessage="1" sqref="E26:E29 E31 E16:E23 E13:E14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7">
    <tabColor indexed="22"/>
  </sheetPr>
  <dimension ref="A1:I177"/>
  <sheetViews>
    <sheetView showGridLines="0" showRowColHeaders="0" zoomScalePageLayoutView="0" workbookViewId="0" topLeftCell="B1">
      <selection activeCell="E51" sqref="E51"/>
    </sheetView>
  </sheetViews>
  <sheetFormatPr defaultColWidth="0" defaultRowHeight="12.75"/>
  <cols>
    <col min="1" max="1" width="36.33203125" style="97" hidden="1" customWidth="1"/>
    <col min="2" max="2" width="43.83203125" style="93" customWidth="1"/>
    <col min="3" max="3" width="20" style="99" customWidth="1"/>
    <col min="4" max="4" width="71.83203125" style="113" customWidth="1"/>
    <col min="5" max="5" width="25.5" style="113" customWidth="1"/>
    <col min="6" max="7" width="13.16015625" style="131" customWidth="1"/>
    <col min="8" max="108" width="9.33203125" style="93" customWidth="1"/>
    <col min="109" max="16384" width="0" style="93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SIRINHAÉM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675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SUM(A12:A52)</f>
        <v>0</v>
      </c>
      <c r="B11" s="68"/>
      <c r="C11" s="55" t="s">
        <v>2175</v>
      </c>
      <c r="D11" s="55" t="s">
        <v>373</v>
      </c>
      <c r="E11" s="123" t="s">
        <v>668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69"/>
      <c r="B13" s="70"/>
      <c r="C13" s="133" t="s">
        <v>1249</v>
      </c>
      <c r="D13" s="134" t="s">
        <v>2237</v>
      </c>
      <c r="E13" s="135">
        <f>SUM(E14:E23,E31:E32,E36:E52)</f>
        <v>70873589.24</v>
      </c>
      <c r="F13" s="74"/>
      <c r="G13" s="74"/>
    </row>
    <row r="14" spans="1:7" ht="15.75">
      <c r="A14" s="79">
        <f>IF(OR(E14="",E14=0),1,0)</f>
        <v>0</v>
      </c>
      <c r="B14" s="24"/>
      <c r="C14" s="75" t="s">
        <v>1252</v>
      </c>
      <c r="D14" s="75" t="s">
        <v>1740</v>
      </c>
      <c r="E14" s="132">
        <v>2346400.49</v>
      </c>
      <c r="F14" s="85"/>
      <c r="G14" s="127"/>
    </row>
    <row r="15" spans="3:7" ht="15.75">
      <c r="C15" s="75" t="s">
        <v>1298</v>
      </c>
      <c r="D15" s="75" t="s">
        <v>1742</v>
      </c>
      <c r="E15" s="132">
        <v>0</v>
      </c>
      <c r="F15" s="127"/>
      <c r="G15" s="127">
        <f aca="true" t="shared" si="0" ref="G15:G23">IF(E15&lt;&gt;"",0,1)</f>
        <v>0</v>
      </c>
    </row>
    <row r="16" spans="3:7" ht="15.75">
      <c r="C16" s="75" t="s">
        <v>1339</v>
      </c>
      <c r="D16" s="75" t="s">
        <v>1744</v>
      </c>
      <c r="E16" s="132">
        <v>0</v>
      </c>
      <c r="F16" s="127"/>
      <c r="G16" s="127">
        <f t="shared" si="0"/>
        <v>0</v>
      </c>
    </row>
    <row r="17" spans="3:7" ht="15.75">
      <c r="C17" s="75" t="s">
        <v>1535</v>
      </c>
      <c r="D17" s="75" t="s">
        <v>1746</v>
      </c>
      <c r="E17" s="132">
        <v>6446796.44</v>
      </c>
      <c r="F17" s="127"/>
      <c r="G17" s="127">
        <f t="shared" si="0"/>
        <v>0</v>
      </c>
    </row>
    <row r="18" spans="3:7" ht="15.75">
      <c r="C18" s="75" t="s">
        <v>1677</v>
      </c>
      <c r="D18" s="75" t="s">
        <v>1748</v>
      </c>
      <c r="E18" s="132">
        <v>0</v>
      </c>
      <c r="F18" s="127"/>
      <c r="G18" s="127">
        <f t="shared" si="0"/>
        <v>0</v>
      </c>
    </row>
    <row r="19" spans="3:7" ht="15.75">
      <c r="C19" s="75" t="s">
        <v>1679</v>
      </c>
      <c r="D19" s="75" t="s">
        <v>1750</v>
      </c>
      <c r="E19" s="132">
        <v>11877.2</v>
      </c>
      <c r="F19" s="127"/>
      <c r="G19" s="127">
        <f t="shared" si="0"/>
        <v>0</v>
      </c>
    </row>
    <row r="20" spans="3:7" ht="15.75">
      <c r="C20" s="75" t="s">
        <v>1681</v>
      </c>
      <c r="D20" s="75" t="s">
        <v>1752</v>
      </c>
      <c r="E20" s="132">
        <v>0</v>
      </c>
      <c r="F20" s="127"/>
      <c r="G20" s="127">
        <f t="shared" si="0"/>
        <v>0</v>
      </c>
    </row>
    <row r="21" spans="3:7" ht="15.75">
      <c r="C21" s="75" t="s">
        <v>1754</v>
      </c>
      <c r="D21" s="75" t="s">
        <v>2291</v>
      </c>
      <c r="E21" s="132">
        <v>2190286.4</v>
      </c>
      <c r="F21" s="127"/>
      <c r="G21" s="127">
        <f t="shared" si="0"/>
        <v>0</v>
      </c>
    </row>
    <row r="22" spans="3:7" ht="15.75">
      <c r="C22" s="75" t="s">
        <v>1757</v>
      </c>
      <c r="D22" s="75" t="s">
        <v>1758</v>
      </c>
      <c r="E22" s="132">
        <v>2479864.91</v>
      </c>
      <c r="F22" s="127"/>
      <c r="G22" s="127">
        <f t="shared" si="0"/>
        <v>0</v>
      </c>
    </row>
    <row r="23" spans="1:7" ht="15.75">
      <c r="A23" s="79">
        <f>IF(OR(E23="",E23=0),1,0)</f>
        <v>0</v>
      </c>
      <c r="C23" s="75" t="s">
        <v>1760</v>
      </c>
      <c r="D23" s="75" t="s">
        <v>239</v>
      </c>
      <c r="E23" s="73">
        <f>SUM(E24:E30)</f>
        <v>14294999</v>
      </c>
      <c r="F23" s="127"/>
      <c r="G23" s="127">
        <f t="shared" si="0"/>
        <v>0</v>
      </c>
    </row>
    <row r="24" spans="2:7" ht="15.75">
      <c r="B24" s="128"/>
      <c r="C24" s="75" t="s">
        <v>1762</v>
      </c>
      <c r="D24" s="129" t="s">
        <v>352</v>
      </c>
      <c r="E24" s="132">
        <v>3731489.39</v>
      </c>
      <c r="F24" s="127"/>
      <c r="G24" s="127">
        <v>0</v>
      </c>
    </row>
    <row r="25" spans="2:7" ht="15.75">
      <c r="B25" s="130"/>
      <c r="C25" s="75" t="s">
        <v>1764</v>
      </c>
      <c r="D25" s="129" t="s">
        <v>353</v>
      </c>
      <c r="E25" s="132">
        <v>7978697.29</v>
      </c>
      <c r="F25" s="127"/>
      <c r="G25" s="127">
        <f aca="true" t="shared" si="1" ref="G25:G52">IF(E25&lt;&gt;"",0,1)</f>
        <v>0</v>
      </c>
    </row>
    <row r="26" spans="2:7" ht="15.75">
      <c r="B26" s="130"/>
      <c r="C26" s="75" t="s">
        <v>1766</v>
      </c>
      <c r="D26" s="129" t="s">
        <v>354</v>
      </c>
      <c r="E26" s="132">
        <v>34245.8</v>
      </c>
      <c r="F26" s="127"/>
      <c r="G26" s="127">
        <f t="shared" si="1"/>
        <v>0</v>
      </c>
    </row>
    <row r="27" spans="2:7" ht="15.75">
      <c r="B27" s="130"/>
      <c r="C27" s="75" t="s">
        <v>1768</v>
      </c>
      <c r="D27" s="129" t="s">
        <v>355</v>
      </c>
      <c r="E27" s="132">
        <v>71210.57</v>
      </c>
      <c r="F27" s="127"/>
      <c r="G27" s="127">
        <f t="shared" si="1"/>
        <v>0</v>
      </c>
    </row>
    <row r="28" spans="2:7" ht="15.75">
      <c r="B28" s="130"/>
      <c r="C28" s="75" t="s">
        <v>1770</v>
      </c>
      <c r="D28" s="129" t="s">
        <v>356</v>
      </c>
      <c r="E28" s="132">
        <v>156298.77</v>
      </c>
      <c r="F28" s="127"/>
      <c r="G28" s="127">
        <f t="shared" si="1"/>
        <v>0</v>
      </c>
    </row>
    <row r="29" spans="2:7" ht="15.75">
      <c r="B29" s="130"/>
      <c r="C29" s="75" t="s">
        <v>1772</v>
      </c>
      <c r="D29" s="129" t="s">
        <v>357</v>
      </c>
      <c r="E29" s="132">
        <v>0</v>
      </c>
      <c r="F29" s="127"/>
      <c r="G29" s="127">
        <f t="shared" si="1"/>
        <v>0</v>
      </c>
    </row>
    <row r="30" spans="2:7" ht="15.75">
      <c r="B30" s="130"/>
      <c r="C30" s="75" t="s">
        <v>1774</v>
      </c>
      <c r="D30" s="129" t="s">
        <v>358</v>
      </c>
      <c r="E30" s="132">
        <v>2323057.18</v>
      </c>
      <c r="F30" s="127"/>
      <c r="G30" s="127">
        <f t="shared" si="1"/>
        <v>0</v>
      </c>
    </row>
    <row r="31" spans="2:7" ht="15.75">
      <c r="B31" s="130"/>
      <c r="C31" s="75" t="s">
        <v>1776</v>
      </c>
      <c r="D31" s="75" t="s">
        <v>1777</v>
      </c>
      <c r="E31" s="132">
        <v>0</v>
      </c>
      <c r="F31" s="127"/>
      <c r="G31" s="127">
        <f t="shared" si="1"/>
        <v>0</v>
      </c>
    </row>
    <row r="32" spans="1:7" ht="15.75">
      <c r="A32" s="79">
        <f>IF(OR(E32="",E32=0),1,0)</f>
        <v>0</v>
      </c>
      <c r="C32" s="75" t="s">
        <v>1779</v>
      </c>
      <c r="D32" s="75" t="s">
        <v>351</v>
      </c>
      <c r="E32" s="73">
        <f>SUM(E33:E35)</f>
        <v>27444446.27</v>
      </c>
      <c r="F32" s="127"/>
      <c r="G32" s="127">
        <f t="shared" si="1"/>
        <v>0</v>
      </c>
    </row>
    <row r="33" spans="3:7" ht="15.75">
      <c r="C33" s="75" t="s">
        <v>1781</v>
      </c>
      <c r="D33" s="129" t="s">
        <v>359</v>
      </c>
      <c r="E33" s="132">
        <v>21586309.27</v>
      </c>
      <c r="F33" s="127"/>
      <c r="G33" s="127">
        <v>0</v>
      </c>
    </row>
    <row r="34" spans="3:7" ht="15.75">
      <c r="C34" s="75" t="s">
        <v>1783</v>
      </c>
      <c r="D34" s="129" t="s">
        <v>360</v>
      </c>
      <c r="E34" s="132">
        <v>894816.87</v>
      </c>
      <c r="F34" s="127"/>
      <c r="G34" s="127">
        <f t="shared" si="1"/>
        <v>0</v>
      </c>
    </row>
    <row r="35" spans="3:7" ht="15.75">
      <c r="C35" s="75" t="s">
        <v>1785</v>
      </c>
      <c r="D35" s="129" t="s">
        <v>358</v>
      </c>
      <c r="E35" s="132">
        <v>4963320.13</v>
      </c>
      <c r="F35" s="127"/>
      <c r="G35" s="127">
        <f t="shared" si="1"/>
        <v>0</v>
      </c>
    </row>
    <row r="36" spans="3:7" ht="15.75">
      <c r="C36" s="75" t="s">
        <v>1787</v>
      </c>
      <c r="D36" s="75" t="s">
        <v>1788</v>
      </c>
      <c r="E36" s="132">
        <v>3178218.56</v>
      </c>
      <c r="F36" s="127"/>
      <c r="G36" s="127">
        <f t="shared" si="1"/>
        <v>0</v>
      </c>
    </row>
    <row r="37" spans="3:7" ht="15.75">
      <c r="C37" s="75" t="s">
        <v>1790</v>
      </c>
      <c r="D37" s="75" t="s">
        <v>1791</v>
      </c>
      <c r="E37" s="132">
        <v>0</v>
      </c>
      <c r="F37" s="127"/>
      <c r="G37" s="127">
        <f t="shared" si="1"/>
        <v>0</v>
      </c>
    </row>
    <row r="38" spans="3:7" ht="15.75">
      <c r="C38" s="75" t="s">
        <v>1793</v>
      </c>
      <c r="D38" s="75" t="s">
        <v>1794</v>
      </c>
      <c r="E38" s="132">
        <v>8099066.01</v>
      </c>
      <c r="F38" s="127"/>
      <c r="G38" s="127">
        <f t="shared" si="1"/>
        <v>0</v>
      </c>
    </row>
    <row r="39" spans="3:7" ht="15.75">
      <c r="C39" s="75" t="s">
        <v>1796</v>
      </c>
      <c r="D39" s="75" t="s">
        <v>1797</v>
      </c>
      <c r="E39" s="132">
        <v>0</v>
      </c>
      <c r="F39" s="127"/>
      <c r="G39" s="127">
        <f t="shared" si="1"/>
        <v>0</v>
      </c>
    </row>
    <row r="40" spans="3:7" ht="15.75">
      <c r="C40" s="75" t="s">
        <v>1799</v>
      </c>
      <c r="D40" s="75" t="s">
        <v>1800</v>
      </c>
      <c r="E40" s="132">
        <v>80971.34</v>
      </c>
      <c r="F40" s="127"/>
      <c r="G40" s="127">
        <f t="shared" si="1"/>
        <v>0</v>
      </c>
    </row>
    <row r="41" spans="3:7" ht="15.75">
      <c r="C41" s="75" t="s">
        <v>1802</v>
      </c>
      <c r="D41" s="75" t="s">
        <v>1803</v>
      </c>
      <c r="E41" s="132">
        <v>492600</v>
      </c>
      <c r="F41" s="127"/>
      <c r="G41" s="127">
        <f t="shared" si="1"/>
        <v>0</v>
      </c>
    </row>
    <row r="42" spans="3:7" ht="15.75">
      <c r="C42" s="75" t="s">
        <v>1805</v>
      </c>
      <c r="D42" s="75" t="s">
        <v>1806</v>
      </c>
      <c r="E42" s="132">
        <v>0</v>
      </c>
      <c r="F42" s="127"/>
      <c r="G42" s="127">
        <f t="shared" si="1"/>
        <v>0</v>
      </c>
    </row>
    <row r="43" spans="3:7" ht="15.75">
      <c r="C43" s="75" t="s">
        <v>1808</v>
      </c>
      <c r="D43" s="75" t="s">
        <v>1809</v>
      </c>
      <c r="E43" s="132">
        <v>540685.71</v>
      </c>
      <c r="F43" s="127"/>
      <c r="G43" s="127">
        <f t="shared" si="1"/>
        <v>0</v>
      </c>
    </row>
    <row r="44" spans="3:7" ht="15.75">
      <c r="C44" s="75" t="s">
        <v>1811</v>
      </c>
      <c r="D44" s="75" t="s">
        <v>1812</v>
      </c>
      <c r="E44" s="132">
        <v>0</v>
      </c>
      <c r="F44" s="127"/>
      <c r="G44" s="127">
        <f t="shared" si="1"/>
        <v>0</v>
      </c>
    </row>
    <row r="45" spans="3:7" ht="15.75">
      <c r="C45" s="75" t="s">
        <v>1814</v>
      </c>
      <c r="D45" s="75" t="s">
        <v>1815</v>
      </c>
      <c r="E45" s="132">
        <v>0</v>
      </c>
      <c r="F45" s="127"/>
      <c r="G45" s="127">
        <f t="shared" si="1"/>
        <v>0</v>
      </c>
    </row>
    <row r="46" spans="3:7" ht="15.75">
      <c r="C46" s="75" t="s">
        <v>1817</v>
      </c>
      <c r="D46" s="75" t="s">
        <v>1818</v>
      </c>
      <c r="E46" s="132">
        <v>275948.8</v>
      </c>
      <c r="F46" s="127"/>
      <c r="G46" s="127">
        <f t="shared" si="1"/>
        <v>0</v>
      </c>
    </row>
    <row r="47" spans="3:7" ht="15.75">
      <c r="C47" s="75" t="s">
        <v>1820</v>
      </c>
      <c r="D47" s="75" t="s">
        <v>1821</v>
      </c>
      <c r="E47" s="132">
        <v>0</v>
      </c>
      <c r="F47" s="127"/>
      <c r="G47" s="127">
        <f t="shared" si="1"/>
        <v>0</v>
      </c>
    </row>
    <row r="48" spans="3:7" ht="15.75">
      <c r="C48" s="75" t="s">
        <v>1823</v>
      </c>
      <c r="D48" s="75" t="s">
        <v>1824</v>
      </c>
      <c r="E48" s="132">
        <v>0</v>
      </c>
      <c r="F48" s="127"/>
      <c r="G48" s="127">
        <f t="shared" si="1"/>
        <v>0</v>
      </c>
    </row>
    <row r="49" spans="3:7" ht="15.75">
      <c r="C49" s="75" t="s">
        <v>1826</v>
      </c>
      <c r="D49" s="75" t="s">
        <v>1827</v>
      </c>
      <c r="E49" s="132">
        <v>2597944.46</v>
      </c>
      <c r="F49" s="127"/>
      <c r="G49" s="127">
        <f t="shared" si="1"/>
        <v>0</v>
      </c>
    </row>
    <row r="50" spans="3:7" ht="15.75">
      <c r="C50" s="75" t="s">
        <v>1829</v>
      </c>
      <c r="D50" s="75" t="s">
        <v>1830</v>
      </c>
      <c r="E50" s="132">
        <v>393483.65</v>
      </c>
      <c r="F50" s="127"/>
      <c r="G50" s="127">
        <f t="shared" si="1"/>
        <v>0</v>
      </c>
    </row>
    <row r="51" spans="3:7" ht="15.75">
      <c r="C51" s="75" t="s">
        <v>1832</v>
      </c>
      <c r="D51" s="75" t="s">
        <v>1833</v>
      </c>
      <c r="E51" s="132">
        <v>0</v>
      </c>
      <c r="F51" s="127"/>
      <c r="G51" s="127">
        <f t="shared" si="1"/>
        <v>0</v>
      </c>
    </row>
    <row r="52" spans="3:7" ht="15.75">
      <c r="C52" s="75" t="s">
        <v>1835</v>
      </c>
      <c r="D52" s="75" t="s">
        <v>1836</v>
      </c>
      <c r="E52" s="132">
        <v>0</v>
      </c>
      <c r="F52" s="127"/>
      <c r="G52" s="127">
        <f t="shared" si="1"/>
        <v>0</v>
      </c>
    </row>
    <row r="53" spans="3:7" ht="15.75">
      <c r="C53" s="75"/>
      <c r="D53" s="90"/>
      <c r="E53" s="88"/>
      <c r="F53" s="127"/>
      <c r="G53" s="127"/>
    </row>
    <row r="54" spans="3:7" ht="15.75">
      <c r="C54" s="90"/>
      <c r="D54" s="88"/>
      <c r="E54" s="88"/>
      <c r="F54" s="127"/>
      <c r="G54" s="127"/>
    </row>
    <row r="55" spans="3:7" ht="15.75">
      <c r="C55" s="90"/>
      <c r="D55" s="88"/>
      <c r="E55" s="88"/>
      <c r="F55" s="127"/>
      <c r="G55" s="127"/>
    </row>
    <row r="56" spans="3:7" ht="15.75">
      <c r="C56" s="90"/>
      <c r="D56" s="88"/>
      <c r="E56" s="88"/>
      <c r="F56" s="127"/>
      <c r="G56" s="127"/>
    </row>
    <row r="57" spans="3:7" ht="15.75">
      <c r="C57" s="90"/>
      <c r="D57" s="88"/>
      <c r="E57" s="88"/>
      <c r="F57" s="127"/>
      <c r="G57" s="127"/>
    </row>
    <row r="58" spans="3:7" ht="15.75">
      <c r="C58" s="90"/>
      <c r="D58" s="88"/>
      <c r="E58" s="88"/>
      <c r="F58" s="127"/>
      <c r="G58" s="127"/>
    </row>
    <row r="59" spans="3:7" ht="15.75">
      <c r="C59" s="90"/>
      <c r="D59" s="88"/>
      <c r="E59" s="88"/>
      <c r="F59" s="127"/>
      <c r="G59" s="127"/>
    </row>
    <row r="60" spans="3:7" ht="15.75">
      <c r="C60" s="90"/>
      <c r="D60" s="88"/>
      <c r="E60" s="88"/>
      <c r="F60" s="127"/>
      <c r="G60" s="127"/>
    </row>
    <row r="61" spans="3:7" ht="15.75">
      <c r="C61" s="90"/>
      <c r="D61" s="88"/>
      <c r="E61" s="88"/>
      <c r="F61" s="127"/>
      <c r="G61" s="127"/>
    </row>
    <row r="62" spans="3:7" ht="15.75">
      <c r="C62" s="90"/>
      <c r="D62" s="88"/>
      <c r="E62" s="88"/>
      <c r="F62" s="127"/>
      <c r="G62" s="127"/>
    </row>
    <row r="63" spans="3:7" ht="15.75">
      <c r="C63" s="90"/>
      <c r="D63" s="88"/>
      <c r="E63" s="88"/>
      <c r="F63" s="127"/>
      <c r="G63" s="127"/>
    </row>
    <row r="64" spans="3:7" ht="15.75">
      <c r="C64" s="90"/>
      <c r="D64" s="88"/>
      <c r="E64" s="88"/>
      <c r="F64" s="127"/>
      <c r="G64" s="127"/>
    </row>
    <row r="65" spans="3:7" ht="15.75">
      <c r="C65" s="90"/>
      <c r="D65" s="88"/>
      <c r="E65" s="88"/>
      <c r="F65" s="127"/>
      <c r="G65" s="127"/>
    </row>
    <row r="66" spans="3:7" ht="15.75">
      <c r="C66" s="90"/>
      <c r="D66" s="88"/>
      <c r="E66" s="88"/>
      <c r="F66" s="127"/>
      <c r="G66" s="127"/>
    </row>
    <row r="67" spans="3:7" ht="15.75">
      <c r="C67" s="90"/>
      <c r="D67" s="88"/>
      <c r="E67" s="88"/>
      <c r="F67" s="127"/>
      <c r="G67" s="127"/>
    </row>
    <row r="68" spans="3:7" ht="15.75">
      <c r="C68" s="90"/>
      <c r="D68" s="88"/>
      <c r="E68" s="88"/>
      <c r="F68" s="127"/>
      <c r="G68" s="127"/>
    </row>
    <row r="69" spans="3:7" ht="15.75">
      <c r="C69" s="90"/>
      <c r="D69" s="88"/>
      <c r="E69" s="88"/>
      <c r="F69" s="127"/>
      <c r="G69" s="127"/>
    </row>
    <row r="70" spans="3:7" ht="15.75">
      <c r="C70" s="90"/>
      <c r="D70" s="88"/>
      <c r="E70" s="88"/>
      <c r="F70" s="127"/>
      <c r="G70" s="127"/>
    </row>
    <row r="71" spans="3:7" ht="15.75">
      <c r="C71" s="90"/>
      <c r="D71" s="88"/>
      <c r="E71" s="88"/>
      <c r="F71" s="127"/>
      <c r="G71" s="127"/>
    </row>
    <row r="72" spans="3:7" ht="15.75">
      <c r="C72" s="90"/>
      <c r="D72" s="88"/>
      <c r="E72" s="88"/>
      <c r="F72" s="127"/>
      <c r="G72" s="127"/>
    </row>
    <row r="73" spans="3:7" ht="15.75">
      <c r="C73" s="90"/>
      <c r="D73" s="88"/>
      <c r="E73" s="88"/>
      <c r="F73" s="127"/>
      <c r="G73" s="127"/>
    </row>
    <row r="74" spans="3:7" ht="15.75">
      <c r="C74" s="90"/>
      <c r="D74" s="88"/>
      <c r="E74" s="88"/>
      <c r="F74" s="127"/>
      <c r="G74" s="127"/>
    </row>
    <row r="75" spans="3:7" ht="15.75">
      <c r="C75" s="90"/>
      <c r="D75" s="88"/>
      <c r="E75" s="88"/>
      <c r="F75" s="127"/>
      <c r="G75" s="127"/>
    </row>
    <row r="76" spans="3:7" ht="15.75">
      <c r="C76" s="90"/>
      <c r="D76" s="88"/>
      <c r="E76" s="88"/>
      <c r="F76" s="127"/>
      <c r="G76" s="127"/>
    </row>
    <row r="77" spans="3:7" ht="15.75">
      <c r="C77" s="90"/>
      <c r="D77" s="88"/>
      <c r="E77" s="88"/>
      <c r="F77" s="127"/>
      <c r="G77" s="127"/>
    </row>
    <row r="78" spans="3:7" ht="15.75">
      <c r="C78" s="90"/>
      <c r="D78" s="88"/>
      <c r="E78" s="88"/>
      <c r="F78" s="127"/>
      <c r="G78" s="127"/>
    </row>
    <row r="79" spans="3:7" ht="15.75">
      <c r="C79" s="90"/>
      <c r="D79" s="88"/>
      <c r="E79" s="88"/>
      <c r="F79" s="127"/>
      <c r="G79" s="127"/>
    </row>
    <row r="80" spans="3:7" ht="15.75">
      <c r="C80" s="90"/>
      <c r="D80" s="88"/>
      <c r="E80" s="88"/>
      <c r="F80" s="127"/>
      <c r="G80" s="127"/>
    </row>
    <row r="81" spans="3:7" ht="15.75">
      <c r="C81" s="90"/>
      <c r="D81" s="88"/>
      <c r="E81" s="88"/>
      <c r="F81" s="127"/>
      <c r="G81" s="127"/>
    </row>
    <row r="82" spans="3:7" ht="15.75">
      <c r="C82" s="90"/>
      <c r="D82" s="88"/>
      <c r="E82" s="88"/>
      <c r="F82" s="127"/>
      <c r="G82" s="127"/>
    </row>
    <row r="83" spans="3:7" ht="15.75">
      <c r="C83" s="90"/>
      <c r="D83" s="88"/>
      <c r="E83" s="88"/>
      <c r="F83" s="127"/>
      <c r="G83" s="127"/>
    </row>
    <row r="84" spans="3:7" ht="15.75">
      <c r="C84" s="90"/>
      <c r="D84" s="88"/>
      <c r="E84" s="88"/>
      <c r="F84" s="127"/>
      <c r="G84" s="127"/>
    </row>
    <row r="85" spans="3:7" ht="15.75">
      <c r="C85" s="90"/>
      <c r="D85" s="88"/>
      <c r="E85" s="88"/>
      <c r="F85" s="127"/>
      <c r="G85" s="127"/>
    </row>
    <row r="86" spans="3:7" ht="15.75">
      <c r="C86" s="90"/>
      <c r="D86" s="88"/>
      <c r="E86" s="88"/>
      <c r="F86" s="127"/>
      <c r="G86" s="127"/>
    </row>
    <row r="87" spans="3:7" ht="15.75">
      <c r="C87" s="90"/>
      <c r="D87" s="88"/>
      <c r="E87" s="88"/>
      <c r="F87" s="127"/>
      <c r="G87" s="127"/>
    </row>
    <row r="88" spans="3:7" ht="15.75">
      <c r="C88" s="90"/>
      <c r="D88" s="88"/>
      <c r="E88" s="88"/>
      <c r="F88" s="127"/>
      <c r="G88" s="127"/>
    </row>
    <row r="89" spans="3:7" ht="15.75">
      <c r="C89" s="90"/>
      <c r="D89" s="88"/>
      <c r="E89" s="88"/>
      <c r="F89" s="127"/>
      <c r="G89" s="127"/>
    </row>
    <row r="90" spans="3:7" ht="15.75">
      <c r="C90" s="90"/>
      <c r="D90" s="88"/>
      <c r="E90" s="88"/>
      <c r="F90" s="127"/>
      <c r="G90" s="127"/>
    </row>
    <row r="91" spans="3:7" ht="15.75">
      <c r="C91" s="90"/>
      <c r="D91" s="88"/>
      <c r="E91" s="88"/>
      <c r="F91" s="127"/>
      <c r="G91" s="127"/>
    </row>
    <row r="92" spans="3:7" ht="15.75">
      <c r="C92" s="90"/>
      <c r="D92" s="88"/>
      <c r="E92" s="88"/>
      <c r="F92" s="127"/>
      <c r="G92" s="127"/>
    </row>
    <row r="93" spans="3:7" ht="15.75">
      <c r="C93" s="90"/>
      <c r="D93" s="88"/>
      <c r="E93" s="88"/>
      <c r="F93" s="127"/>
      <c r="G93" s="127"/>
    </row>
    <row r="94" spans="3:7" ht="15.75">
      <c r="C94" s="90"/>
      <c r="D94" s="88"/>
      <c r="E94" s="88"/>
      <c r="F94" s="127"/>
      <c r="G94" s="127"/>
    </row>
    <row r="95" spans="3:7" ht="15.75">
      <c r="C95" s="90"/>
      <c r="D95" s="88"/>
      <c r="E95" s="88"/>
      <c r="F95" s="127"/>
      <c r="G95" s="127"/>
    </row>
    <row r="96" spans="3:7" ht="15.75">
      <c r="C96" s="90"/>
      <c r="D96" s="88"/>
      <c r="E96" s="88"/>
      <c r="F96" s="127"/>
      <c r="G96" s="127"/>
    </row>
    <row r="97" spans="3:7" ht="15.75">
      <c r="C97" s="90"/>
      <c r="D97" s="88"/>
      <c r="E97" s="88"/>
      <c r="F97" s="127"/>
      <c r="G97" s="127"/>
    </row>
    <row r="98" spans="3:7" ht="15.75">
      <c r="C98" s="90"/>
      <c r="D98" s="88"/>
      <c r="E98" s="88"/>
      <c r="F98" s="127"/>
      <c r="G98" s="127"/>
    </row>
    <row r="99" spans="3:7" ht="15.75">
      <c r="C99" s="90"/>
      <c r="D99" s="88"/>
      <c r="E99" s="88"/>
      <c r="F99" s="127"/>
      <c r="G99" s="127"/>
    </row>
    <row r="100" spans="3:7" ht="15.75">
      <c r="C100" s="90"/>
      <c r="D100" s="88"/>
      <c r="E100" s="88"/>
      <c r="F100" s="127"/>
      <c r="G100" s="127"/>
    </row>
    <row r="101" spans="3:7" ht="15.75">
      <c r="C101" s="90"/>
      <c r="D101" s="88"/>
      <c r="E101" s="88"/>
      <c r="F101" s="127"/>
      <c r="G101" s="127"/>
    </row>
    <row r="102" spans="3:7" ht="15.75">
      <c r="C102" s="90"/>
      <c r="D102" s="88"/>
      <c r="E102" s="88"/>
      <c r="F102" s="127"/>
      <c r="G102" s="127"/>
    </row>
    <row r="103" spans="3:7" ht="15.75">
      <c r="C103" s="90"/>
      <c r="D103" s="88"/>
      <c r="E103" s="88"/>
      <c r="F103" s="127"/>
      <c r="G103" s="127"/>
    </row>
    <row r="104" spans="3:7" ht="15.75">
      <c r="C104" s="90"/>
      <c r="D104" s="88"/>
      <c r="E104" s="88"/>
      <c r="F104" s="127"/>
      <c r="G104" s="127"/>
    </row>
    <row r="105" spans="3:7" ht="15.75">
      <c r="C105" s="90"/>
      <c r="D105" s="88"/>
      <c r="E105" s="88"/>
      <c r="F105" s="127"/>
      <c r="G105" s="127"/>
    </row>
    <row r="106" spans="3:7" ht="15.75">
      <c r="C106" s="90"/>
      <c r="D106" s="88"/>
      <c r="E106" s="88"/>
      <c r="F106" s="127"/>
      <c r="G106" s="127"/>
    </row>
    <row r="107" spans="3:7" ht="15.75">
      <c r="C107" s="90"/>
      <c r="D107" s="88"/>
      <c r="E107" s="88"/>
      <c r="F107" s="127"/>
      <c r="G107" s="127"/>
    </row>
    <row r="108" spans="3:7" ht="15.75">
      <c r="C108" s="90"/>
      <c r="D108" s="88"/>
      <c r="E108" s="88"/>
      <c r="F108" s="127"/>
      <c r="G108" s="127"/>
    </row>
    <row r="109" spans="3:7" ht="15.75">
      <c r="C109" s="90"/>
      <c r="D109" s="88"/>
      <c r="E109" s="88"/>
      <c r="F109" s="127"/>
      <c r="G109" s="127"/>
    </row>
    <row r="110" spans="3:7" ht="15.75">
      <c r="C110" s="90"/>
      <c r="D110" s="88"/>
      <c r="E110" s="88"/>
      <c r="F110" s="127"/>
      <c r="G110" s="127"/>
    </row>
    <row r="111" spans="3:7" ht="15.75">
      <c r="C111" s="90"/>
      <c r="D111" s="88"/>
      <c r="E111" s="88"/>
      <c r="F111" s="127"/>
      <c r="G111" s="127"/>
    </row>
    <row r="112" spans="3:7" ht="15.75">
      <c r="C112" s="90"/>
      <c r="D112" s="88"/>
      <c r="E112" s="88"/>
      <c r="F112" s="127"/>
      <c r="G112" s="127"/>
    </row>
    <row r="113" spans="3:7" ht="15.75">
      <c r="C113" s="90"/>
      <c r="D113" s="88"/>
      <c r="E113" s="88"/>
      <c r="F113" s="127"/>
      <c r="G113" s="127"/>
    </row>
    <row r="114" spans="3:7" ht="15.75">
      <c r="C114" s="90"/>
      <c r="D114" s="88"/>
      <c r="E114" s="88"/>
      <c r="F114" s="127"/>
      <c r="G114" s="127"/>
    </row>
    <row r="115" spans="3:7" ht="15.75">
      <c r="C115" s="90"/>
      <c r="D115" s="88"/>
      <c r="E115" s="88"/>
      <c r="F115" s="127"/>
      <c r="G115" s="127"/>
    </row>
    <row r="116" spans="3:7" ht="15.75">
      <c r="C116" s="90"/>
      <c r="D116" s="88"/>
      <c r="E116" s="88"/>
      <c r="F116" s="127"/>
      <c r="G116" s="127"/>
    </row>
    <row r="117" spans="3:7" ht="15.75">
      <c r="C117" s="90"/>
      <c r="D117" s="88"/>
      <c r="E117" s="88"/>
      <c r="F117" s="127"/>
      <c r="G117" s="127"/>
    </row>
    <row r="118" spans="3:7" ht="15.75">
      <c r="C118" s="90"/>
      <c r="D118" s="88"/>
      <c r="E118" s="88"/>
      <c r="F118" s="127"/>
      <c r="G118" s="127"/>
    </row>
    <row r="119" spans="3:7" ht="15.75">
      <c r="C119" s="90"/>
      <c r="D119" s="88"/>
      <c r="E119" s="88"/>
      <c r="F119" s="127"/>
      <c r="G119" s="127"/>
    </row>
    <row r="120" spans="3:7" ht="15.75">
      <c r="C120" s="90"/>
      <c r="D120" s="88"/>
      <c r="E120" s="88"/>
      <c r="F120" s="127"/>
      <c r="G120" s="127"/>
    </row>
    <row r="121" spans="3:7" ht="15.75">
      <c r="C121" s="90"/>
      <c r="D121" s="88"/>
      <c r="E121" s="88"/>
      <c r="F121" s="127"/>
      <c r="G121" s="127"/>
    </row>
    <row r="122" spans="3:7" ht="15.75">
      <c r="C122" s="90"/>
      <c r="D122" s="88"/>
      <c r="E122" s="88"/>
      <c r="F122" s="127"/>
      <c r="G122" s="127"/>
    </row>
    <row r="123" spans="3:7" ht="15.75">
      <c r="C123" s="90"/>
      <c r="D123" s="88"/>
      <c r="E123" s="88"/>
      <c r="F123" s="127"/>
      <c r="G123" s="127"/>
    </row>
    <row r="124" spans="3:7" ht="15.75">
      <c r="C124" s="90"/>
      <c r="D124" s="88"/>
      <c r="E124" s="88"/>
      <c r="F124" s="127"/>
      <c r="G124" s="127"/>
    </row>
    <row r="125" spans="3:7" ht="15.75">
      <c r="C125" s="90"/>
      <c r="D125" s="88"/>
      <c r="E125" s="88"/>
      <c r="F125" s="127"/>
      <c r="G125" s="127"/>
    </row>
    <row r="126" spans="3:7" ht="15.75">
      <c r="C126" s="90"/>
      <c r="D126" s="88"/>
      <c r="E126" s="88"/>
      <c r="F126" s="127"/>
      <c r="G126" s="127"/>
    </row>
    <row r="127" spans="3:7" ht="15.75">
      <c r="C127" s="90"/>
      <c r="D127" s="88"/>
      <c r="E127" s="88"/>
      <c r="F127" s="127"/>
      <c r="G127" s="127"/>
    </row>
    <row r="128" spans="3:7" ht="15.75">
      <c r="C128" s="90"/>
      <c r="D128" s="88"/>
      <c r="E128" s="88"/>
      <c r="F128" s="127"/>
      <c r="G128" s="127"/>
    </row>
    <row r="129" spans="3:7" ht="15.75">
      <c r="C129" s="90"/>
      <c r="D129" s="88"/>
      <c r="E129" s="88"/>
      <c r="F129" s="127"/>
      <c r="G129" s="127"/>
    </row>
    <row r="130" spans="3:7" ht="15.75">
      <c r="C130" s="90"/>
      <c r="D130" s="88"/>
      <c r="E130" s="88"/>
      <c r="F130" s="127"/>
      <c r="G130" s="127"/>
    </row>
    <row r="131" spans="3:7" ht="15.75">
      <c r="C131" s="90"/>
      <c r="D131" s="88"/>
      <c r="E131" s="88"/>
      <c r="F131" s="127"/>
      <c r="G131" s="127"/>
    </row>
    <row r="132" spans="3:7" ht="15.75">
      <c r="C132" s="90"/>
      <c r="D132" s="88"/>
      <c r="E132" s="88"/>
      <c r="F132" s="127"/>
      <c r="G132" s="127"/>
    </row>
    <row r="133" spans="3:7" ht="15.75">
      <c r="C133" s="90"/>
      <c r="D133" s="88"/>
      <c r="E133" s="88"/>
      <c r="F133" s="127"/>
      <c r="G133" s="127"/>
    </row>
    <row r="134" spans="3:7" ht="15.75">
      <c r="C134" s="90"/>
      <c r="D134" s="88"/>
      <c r="E134" s="88"/>
      <c r="F134" s="127"/>
      <c r="G134" s="127"/>
    </row>
    <row r="135" spans="3:7" ht="15.75">
      <c r="C135" s="90"/>
      <c r="D135" s="88"/>
      <c r="E135" s="88"/>
      <c r="F135" s="127"/>
      <c r="G135" s="127"/>
    </row>
    <row r="136" spans="3:7" ht="15.75">
      <c r="C136" s="90"/>
      <c r="D136" s="88"/>
      <c r="E136" s="88"/>
      <c r="F136" s="127"/>
      <c r="G136" s="127"/>
    </row>
    <row r="137" spans="3:7" ht="15.75">
      <c r="C137" s="90"/>
      <c r="D137" s="88"/>
      <c r="E137" s="88"/>
      <c r="F137" s="127"/>
      <c r="G137" s="127"/>
    </row>
    <row r="138" spans="3:7" ht="15.75">
      <c r="C138" s="90"/>
      <c r="D138" s="88"/>
      <c r="E138" s="88"/>
      <c r="F138" s="127"/>
      <c r="G138" s="127"/>
    </row>
    <row r="139" spans="3:7" ht="15.75">
      <c r="C139" s="90"/>
      <c r="D139" s="88"/>
      <c r="E139" s="88"/>
      <c r="F139" s="127"/>
      <c r="G139" s="127"/>
    </row>
    <row r="140" spans="3:7" ht="15.75">
      <c r="C140" s="90"/>
      <c r="D140" s="88"/>
      <c r="E140" s="88"/>
      <c r="F140" s="127"/>
      <c r="G140" s="127"/>
    </row>
    <row r="141" spans="3:7" ht="15.75">
      <c r="C141" s="90"/>
      <c r="D141" s="88"/>
      <c r="E141" s="88"/>
      <c r="F141" s="127"/>
      <c r="G141" s="127"/>
    </row>
    <row r="142" spans="3:7" ht="15.75">
      <c r="C142" s="90"/>
      <c r="D142" s="88"/>
      <c r="E142" s="88"/>
      <c r="F142" s="127"/>
      <c r="G142" s="127"/>
    </row>
    <row r="143" spans="3:7" ht="15.75">
      <c r="C143" s="90"/>
      <c r="D143" s="88"/>
      <c r="E143" s="88"/>
      <c r="F143" s="127"/>
      <c r="G143" s="127"/>
    </row>
    <row r="144" spans="3:7" ht="15.75">
      <c r="C144" s="90"/>
      <c r="D144" s="88"/>
      <c r="E144" s="88"/>
      <c r="F144" s="127"/>
      <c r="G144" s="127"/>
    </row>
    <row r="145" spans="3:7" ht="15.75">
      <c r="C145" s="90"/>
      <c r="D145" s="88"/>
      <c r="E145" s="88"/>
      <c r="F145" s="127"/>
      <c r="G145" s="127"/>
    </row>
    <row r="146" spans="3:7" ht="15.75">
      <c r="C146" s="90"/>
      <c r="D146" s="88"/>
      <c r="E146" s="88"/>
      <c r="F146" s="127"/>
      <c r="G146" s="127"/>
    </row>
    <row r="147" spans="3:7" ht="15.75">
      <c r="C147" s="90"/>
      <c r="D147" s="88"/>
      <c r="E147" s="88"/>
      <c r="F147" s="127"/>
      <c r="G147" s="127"/>
    </row>
    <row r="148" spans="3:7" ht="15.75">
      <c r="C148" s="90"/>
      <c r="D148" s="88"/>
      <c r="E148" s="88"/>
      <c r="F148" s="127"/>
      <c r="G148" s="127"/>
    </row>
    <row r="149" spans="3:7" ht="15.75">
      <c r="C149" s="90"/>
      <c r="D149" s="88"/>
      <c r="E149" s="88"/>
      <c r="F149" s="127"/>
      <c r="G149" s="127"/>
    </row>
    <row r="150" spans="3:7" ht="15.75">
      <c r="C150" s="90"/>
      <c r="D150" s="88"/>
      <c r="E150" s="88"/>
      <c r="F150" s="127"/>
      <c r="G150" s="127"/>
    </row>
    <row r="151" spans="3:7" ht="15.75">
      <c r="C151" s="90"/>
      <c r="D151" s="88"/>
      <c r="E151" s="88"/>
      <c r="F151" s="127"/>
      <c r="G151" s="127"/>
    </row>
    <row r="152" spans="3:7" ht="15.75">
      <c r="C152" s="90"/>
      <c r="D152" s="88"/>
      <c r="E152" s="88"/>
      <c r="F152" s="127"/>
      <c r="G152" s="127"/>
    </row>
    <row r="153" spans="3:7" ht="15.75">
      <c r="C153" s="90"/>
      <c r="D153" s="88"/>
      <c r="E153" s="88"/>
      <c r="F153" s="127"/>
      <c r="G153" s="127"/>
    </row>
    <row r="154" spans="3:7" ht="15.75">
      <c r="C154" s="90"/>
      <c r="D154" s="88"/>
      <c r="E154" s="88"/>
      <c r="F154" s="127"/>
      <c r="G154" s="127"/>
    </row>
    <row r="155" spans="3:7" ht="15.75">
      <c r="C155" s="90"/>
      <c r="D155" s="88"/>
      <c r="E155" s="88"/>
      <c r="F155" s="127"/>
      <c r="G155" s="127"/>
    </row>
    <row r="156" spans="3:7" ht="15.75">
      <c r="C156" s="90"/>
      <c r="D156" s="88"/>
      <c r="E156" s="88"/>
      <c r="F156" s="127"/>
      <c r="G156" s="127"/>
    </row>
    <row r="157" spans="3:7" ht="15.75">
      <c r="C157" s="90"/>
      <c r="D157" s="88"/>
      <c r="E157" s="88"/>
      <c r="F157" s="127"/>
      <c r="G157" s="127"/>
    </row>
    <row r="158" spans="3:7" ht="15.75">
      <c r="C158" s="90"/>
      <c r="D158" s="88"/>
      <c r="E158" s="88"/>
      <c r="F158" s="127"/>
      <c r="G158" s="127"/>
    </row>
    <row r="159" spans="3:7" ht="15.75">
      <c r="C159" s="90"/>
      <c r="D159" s="88"/>
      <c r="E159" s="88"/>
      <c r="F159" s="127"/>
      <c r="G159" s="127"/>
    </row>
    <row r="160" spans="3:7" ht="15.75">
      <c r="C160" s="90"/>
      <c r="D160" s="88"/>
      <c r="E160" s="88"/>
      <c r="F160" s="127"/>
      <c r="G160" s="127"/>
    </row>
    <row r="161" spans="3:7" ht="15.75">
      <c r="C161" s="90"/>
      <c r="D161" s="88"/>
      <c r="E161" s="88"/>
      <c r="F161" s="127"/>
      <c r="G161" s="127"/>
    </row>
    <row r="162" spans="3:7" ht="15.75">
      <c r="C162" s="90"/>
      <c r="D162" s="88"/>
      <c r="E162" s="88"/>
      <c r="F162" s="127"/>
      <c r="G162" s="127"/>
    </row>
    <row r="163" spans="3:7" ht="15.75">
      <c r="C163" s="90"/>
      <c r="D163" s="88"/>
      <c r="E163" s="88"/>
      <c r="F163" s="127"/>
      <c r="G163" s="127"/>
    </row>
    <row r="164" spans="3:7" ht="15.75">
      <c r="C164" s="90"/>
      <c r="D164" s="88"/>
      <c r="E164" s="88"/>
      <c r="F164" s="127"/>
      <c r="G164" s="127"/>
    </row>
    <row r="165" spans="3:7" ht="15.75">
      <c r="C165" s="90"/>
      <c r="D165" s="88"/>
      <c r="E165" s="88"/>
      <c r="F165" s="127"/>
      <c r="G165" s="127"/>
    </row>
    <row r="166" spans="3:7" ht="15.75">
      <c r="C166" s="90"/>
      <c r="D166" s="88"/>
      <c r="E166" s="88"/>
      <c r="F166" s="127"/>
      <c r="G166" s="127"/>
    </row>
    <row r="167" spans="3:7" ht="15.75">
      <c r="C167" s="90"/>
      <c r="D167" s="88"/>
      <c r="E167" s="88"/>
      <c r="F167" s="127"/>
      <c r="G167" s="127"/>
    </row>
    <row r="168" spans="3:7" ht="15.75">
      <c r="C168" s="90"/>
      <c r="D168" s="88"/>
      <c r="E168" s="88"/>
      <c r="F168" s="127"/>
      <c r="G168" s="127"/>
    </row>
    <row r="169" spans="3:7" ht="15.75">
      <c r="C169" s="90"/>
      <c r="D169" s="88"/>
      <c r="E169" s="88"/>
      <c r="F169" s="127"/>
      <c r="G169" s="127"/>
    </row>
    <row r="170" spans="3:7" ht="15.75">
      <c r="C170" s="90"/>
      <c r="D170" s="88"/>
      <c r="E170" s="88"/>
      <c r="F170" s="127"/>
      <c r="G170" s="127"/>
    </row>
    <row r="171" spans="3:7" ht="15.75">
      <c r="C171" s="90"/>
      <c r="D171" s="88"/>
      <c r="E171" s="88"/>
      <c r="F171" s="127"/>
      <c r="G171" s="127"/>
    </row>
    <row r="172" spans="3:7" ht="15.75">
      <c r="C172" s="90"/>
      <c r="D172" s="88"/>
      <c r="E172" s="88"/>
      <c r="F172" s="127"/>
      <c r="G172" s="127"/>
    </row>
    <row r="173" spans="3:7" ht="15.75">
      <c r="C173" s="90"/>
      <c r="D173" s="88"/>
      <c r="E173" s="88"/>
      <c r="F173" s="127"/>
      <c r="G173" s="127"/>
    </row>
    <row r="174" spans="3:7" ht="15.75">
      <c r="C174" s="90"/>
      <c r="D174" s="88"/>
      <c r="E174" s="88"/>
      <c r="F174" s="127"/>
      <c r="G174" s="127"/>
    </row>
    <row r="175" spans="3:7" ht="15.75">
      <c r="C175" s="90"/>
      <c r="D175" s="88"/>
      <c r="E175" s="88"/>
      <c r="F175" s="127"/>
      <c r="G175" s="127"/>
    </row>
    <row r="176" spans="3:7" ht="15.75">
      <c r="C176" s="90"/>
      <c r="D176" s="88"/>
      <c r="E176" s="88"/>
      <c r="F176" s="127"/>
      <c r="G176" s="127"/>
    </row>
    <row r="177" spans="3:7" ht="15.75">
      <c r="C177" s="90"/>
      <c r="D177" s="88"/>
      <c r="E177" s="88"/>
      <c r="F177" s="127"/>
      <c r="G177" s="127"/>
    </row>
  </sheetData>
  <sheetProtection password="C61A" sheet="1" objects="1" scenarios="1" selectLockedCells="1"/>
  <mergeCells count="2">
    <mergeCell ref="C7:E7"/>
    <mergeCell ref="C9:E9"/>
  </mergeCells>
  <conditionalFormatting sqref="E14">
    <cfRule type="expression" priority="4" dxfId="112" stopIfTrue="1">
      <formula>$H14&lt;&gt;$K14</formula>
    </cfRule>
  </conditionalFormatting>
  <conditionalFormatting sqref="E25:E52 E15:E23">
    <cfRule type="cellIs" priority="5" dxfId="115" operator="equal" stopIfTrue="1">
      <formula>""</formula>
    </cfRule>
  </conditionalFormatting>
  <conditionalFormatting sqref="B24:B31">
    <cfRule type="expression" priority="6" dxfId="113" stopIfTrue="1">
      <formula>OR(#REF!&gt;0,#REF!&lt;0)</formula>
    </cfRule>
  </conditionalFormatting>
  <conditionalFormatting sqref="E12:E13">
    <cfRule type="expression" priority="3" dxfId="112" stopIfTrue="1">
      <formula>$G12&lt;&gt;$J12</formula>
    </cfRule>
  </conditionalFormatting>
  <conditionalFormatting sqref="E14">
    <cfRule type="cellIs" priority="2" dxfId="115" operator="equal" stopIfTrue="1">
      <formula>""</formula>
    </cfRule>
  </conditionalFormatting>
  <conditionalFormatting sqref="E24">
    <cfRule type="cellIs" priority="1" dxfId="115" operator="equal" stopIfTrue="1">
      <formula>""</formula>
    </cfRule>
  </conditionalFormatting>
  <dataValidations count="1">
    <dataValidation type="decimal" operator="lessThan" allowBlank="1" showInputMessage="1" showErrorMessage="1" sqref="E14:E52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26">
    <tabColor theme="2" tint="-0.09996999800205231"/>
  </sheetPr>
  <dimension ref="A1:I30"/>
  <sheetViews>
    <sheetView showGridLines="0" showRowColHeaders="0" zoomScalePageLayoutView="0" workbookViewId="0" topLeftCell="B1">
      <selection activeCell="E24" sqref="E24"/>
    </sheetView>
  </sheetViews>
  <sheetFormatPr defaultColWidth="9.33203125" defaultRowHeight="12.75"/>
  <cols>
    <col min="1" max="1" width="35.33203125" style="218" hidden="1" customWidth="1"/>
    <col min="2" max="2" width="30.66015625" style="125" customWidth="1"/>
    <col min="3" max="3" width="20" style="125" customWidth="1"/>
    <col min="4" max="4" width="115.5" style="125" customWidth="1"/>
    <col min="5" max="5" width="27" style="125" customWidth="1"/>
    <col min="6" max="16384" width="9.33203125" style="125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164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Incompleto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165"/>
      <c r="B6" s="9"/>
      <c r="C6" s="50"/>
      <c r="D6" s="50">
        <f>""</f>
      </c>
      <c r="G6" s="41"/>
      <c r="H6" s="9"/>
      <c r="I6" s="10"/>
    </row>
    <row r="7" spans="1:5" s="11" customFormat="1" ht="18.75">
      <c r="A7" s="165"/>
      <c r="B7" s="9"/>
      <c r="C7" s="234" t="str">
        <f>IF(BDValores!$D$4="","",IF(BDValores!$D$4="RECIFE","CIDADE DO RECIFE","MUNICÍPIO DE "&amp;UPPER(BDValores!D4)))</f>
        <v>MUNICÍPIO DE SIRINHAÉM</v>
      </c>
      <c r="D7" s="234"/>
      <c r="E7" s="234"/>
    </row>
    <row r="8" spans="1:9" s="11" customFormat="1" ht="15.75">
      <c r="A8" s="165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2274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SUM(A12:A28)</f>
        <v>2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7" s="75" customFormat="1" ht="15.75">
      <c r="A12" s="67"/>
      <c r="B12" s="70"/>
      <c r="C12" s="71"/>
      <c r="D12" s="72"/>
      <c r="E12" s="73"/>
      <c r="F12" s="74"/>
      <c r="G12" s="74"/>
    </row>
    <row r="13" spans="1:7" s="75" customFormat="1" ht="15.75">
      <c r="A13" s="67"/>
      <c r="B13" s="70"/>
      <c r="C13" s="77" t="s">
        <v>1249</v>
      </c>
      <c r="D13" s="134" t="s">
        <v>2241</v>
      </c>
      <c r="E13" s="73"/>
      <c r="F13" s="74"/>
      <c r="G13" s="74"/>
    </row>
    <row r="14" spans="1:7" s="75" customFormat="1" ht="15.75">
      <c r="A14" s="67">
        <f>IF(OR(E14="",E14=0),1,0)</f>
        <v>0</v>
      </c>
      <c r="B14" s="70"/>
      <c r="C14" s="115" t="s">
        <v>1252</v>
      </c>
      <c r="D14" s="116" t="s">
        <v>1844</v>
      </c>
      <c r="E14" s="121">
        <v>3447918.39</v>
      </c>
      <c r="F14" s="74"/>
      <c r="G14" s="74"/>
    </row>
    <row r="15" spans="1:7" s="75" customFormat="1" ht="15.75">
      <c r="A15" s="67">
        <f>IF(E15="",1,0)</f>
        <v>0</v>
      </c>
      <c r="B15" s="70"/>
      <c r="C15" s="115" t="s">
        <v>1298</v>
      </c>
      <c r="D15" s="116" t="s">
        <v>760</v>
      </c>
      <c r="E15" s="121">
        <v>3068515.09</v>
      </c>
      <c r="F15" s="74">
        <f>IF(E15="",1,0)</f>
        <v>0</v>
      </c>
      <c r="G15" s="74"/>
    </row>
    <row r="16" spans="1:7" s="75" customFormat="1" ht="15.75">
      <c r="A16" s="67">
        <f>IF(OR(E16="",E16=0),1,0)</f>
        <v>0</v>
      </c>
      <c r="B16" s="70"/>
      <c r="C16" s="115" t="s">
        <v>1339</v>
      </c>
      <c r="D16" s="116" t="s">
        <v>1848</v>
      </c>
      <c r="E16" s="121">
        <v>14377880.66</v>
      </c>
      <c r="F16" s="74">
        <f>IF(E16="",1,0)</f>
        <v>0</v>
      </c>
      <c r="G16" s="74"/>
    </row>
    <row r="17" spans="1:7" s="75" customFormat="1" ht="15.75">
      <c r="A17" s="67"/>
      <c r="B17" s="70"/>
      <c r="C17" s="115"/>
      <c r="D17" s="115"/>
      <c r="E17" s="115"/>
      <c r="F17" s="74"/>
      <c r="G17" s="74"/>
    </row>
    <row r="18" spans="1:7" s="75" customFormat="1" ht="15.75">
      <c r="A18" s="67"/>
      <c r="B18" s="70"/>
      <c r="C18" s="77" t="s">
        <v>1342</v>
      </c>
      <c r="D18" s="134" t="s">
        <v>2242</v>
      </c>
      <c r="E18" s="115"/>
      <c r="F18" s="74"/>
      <c r="G18" s="74"/>
    </row>
    <row r="19" spans="1:7" s="75" customFormat="1" ht="15.75">
      <c r="A19" s="67">
        <f>IF(OR(E19="",E19=0),1,0)</f>
        <v>1</v>
      </c>
      <c r="B19" s="70"/>
      <c r="C19" s="115" t="s">
        <v>1345</v>
      </c>
      <c r="D19" s="116" t="s">
        <v>1850</v>
      </c>
      <c r="E19" s="121">
        <v>0</v>
      </c>
      <c r="F19" s="74">
        <f>IF(E19="",1,0)</f>
        <v>0</v>
      </c>
      <c r="G19" s="74"/>
    </row>
    <row r="20" spans="1:5" ht="15.75">
      <c r="A20" s="67">
        <f>IF(E20="",1,0)</f>
        <v>0</v>
      </c>
      <c r="C20" s="115" t="s">
        <v>1347</v>
      </c>
      <c r="D20" s="116" t="s">
        <v>1852</v>
      </c>
      <c r="E20" s="121">
        <v>0</v>
      </c>
    </row>
    <row r="21" spans="1:5" ht="15.75">
      <c r="A21" s="67">
        <f>IF(OR(E21="",E21=0),1,0)</f>
        <v>1</v>
      </c>
      <c r="C21" s="115" t="s">
        <v>1350</v>
      </c>
      <c r="D21" s="116" t="s">
        <v>1855</v>
      </c>
      <c r="E21" s="121">
        <v>0</v>
      </c>
    </row>
    <row r="22" spans="3:5" ht="15.75">
      <c r="C22" s="115"/>
      <c r="D22" s="115"/>
      <c r="E22" s="115"/>
    </row>
    <row r="23" spans="3:5" ht="15.75">
      <c r="C23" s="77" t="s">
        <v>1379</v>
      </c>
      <c r="D23" s="77" t="s">
        <v>2240</v>
      </c>
      <c r="E23" s="115"/>
    </row>
    <row r="24" spans="1:5" ht="15.75">
      <c r="A24" s="67">
        <f>IF(E24="",1,0)</f>
        <v>0</v>
      </c>
      <c r="C24" s="115" t="s">
        <v>1931</v>
      </c>
      <c r="D24" s="116" t="s">
        <v>270</v>
      </c>
      <c r="E24" s="121">
        <v>5918044.02</v>
      </c>
    </row>
    <row r="25" spans="1:5" ht="15.75">
      <c r="A25" s="67">
        <f>IF(E25="",1,0)</f>
        <v>0</v>
      </c>
      <c r="C25" s="115" t="s">
        <v>1934</v>
      </c>
      <c r="D25" s="116" t="s">
        <v>271</v>
      </c>
      <c r="E25" s="121">
        <v>1917410.64</v>
      </c>
    </row>
    <row r="26" spans="1:5" ht="15.75">
      <c r="A26" s="67">
        <f>IF(E26="",1,0)</f>
        <v>0</v>
      </c>
      <c r="C26" s="115" t="s">
        <v>1937</v>
      </c>
      <c r="D26" s="116" t="s">
        <v>272</v>
      </c>
      <c r="E26" s="121">
        <v>628277.49</v>
      </c>
    </row>
    <row r="27" spans="1:5" ht="15.75">
      <c r="A27" s="67">
        <f>IF(E27="",1,0)</f>
        <v>0</v>
      </c>
      <c r="C27" s="115" t="s">
        <v>1940</v>
      </c>
      <c r="D27" s="116" t="s">
        <v>273</v>
      </c>
      <c r="E27" s="121">
        <v>0</v>
      </c>
    </row>
    <row r="28" spans="1:5" ht="15.75">
      <c r="A28" s="67"/>
      <c r="C28" s="115" t="s">
        <v>1943</v>
      </c>
      <c r="D28" s="116" t="s">
        <v>274</v>
      </c>
      <c r="E28" s="122">
        <f>E24+E25-E26-E27</f>
        <v>7207177.169999999</v>
      </c>
    </row>
    <row r="29" spans="4:5" ht="15.75">
      <c r="D29" s="115"/>
      <c r="E29" s="115"/>
    </row>
    <row r="30" ht="15.75">
      <c r="D30" s="115"/>
    </row>
  </sheetData>
  <sheetProtection password="C61A" sheet="1" objects="1" scenarios="1" selectLockedCells="1"/>
  <mergeCells count="2">
    <mergeCell ref="C7:E7"/>
    <mergeCell ref="C9:E9"/>
  </mergeCells>
  <conditionalFormatting sqref="E12:E13">
    <cfRule type="expression" priority="7" dxfId="112" stopIfTrue="1">
      <formula>$G12&lt;&gt;$J12</formula>
    </cfRule>
  </conditionalFormatting>
  <conditionalFormatting sqref="E24:E28 E14:E16 E19:E21">
    <cfRule type="cellIs" priority="6" dxfId="115" operator="equal" stopIfTrue="1">
      <formula>""</formula>
    </cfRule>
  </conditionalFormatting>
  <dataValidations count="1">
    <dataValidation type="decimal" operator="lessThan" allowBlank="1" showInputMessage="1" showErrorMessage="1" sqref="E24:E28 E14:E16 E19:E21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2">
    <tabColor indexed="22"/>
  </sheetPr>
  <dimension ref="A1:J27"/>
  <sheetViews>
    <sheetView showGridLines="0" zoomScalePageLayoutView="0" workbookViewId="0" topLeftCell="B1">
      <selection activeCell="E13" sqref="E13"/>
    </sheetView>
  </sheetViews>
  <sheetFormatPr defaultColWidth="10.66015625" defaultRowHeight="12.75"/>
  <cols>
    <col min="1" max="1" width="35.33203125" style="143" hidden="1" customWidth="1"/>
    <col min="2" max="2" width="39.33203125" style="143" customWidth="1"/>
    <col min="3" max="3" width="20.5" style="143" customWidth="1"/>
    <col min="4" max="4" width="43.66015625" style="143" customWidth="1"/>
    <col min="5" max="6" width="26" style="143" customWidth="1"/>
    <col min="7" max="10" width="20.5" style="143" customWidth="1"/>
    <col min="11" max="11" width="18.16015625" style="143" customWidth="1"/>
    <col min="12" max="241" width="10.66015625" style="143" customWidth="1"/>
    <col min="242" max="16384" width="10.66015625" style="143" customWidth="1"/>
  </cols>
  <sheetData>
    <row r="1" spans="1:10" s="11" customFormat="1" ht="15.75">
      <c r="A1" s="64" t="s">
        <v>2154</v>
      </c>
      <c r="B1" s="10"/>
      <c r="C1" s="50"/>
      <c r="D1" s="50">
        <f>""</f>
      </c>
      <c r="E1" s="50"/>
      <c r="G1" s="36"/>
      <c r="H1" s="41"/>
      <c r="I1" s="9"/>
      <c r="J1" s="10"/>
    </row>
    <row r="2" spans="1:10" s="11" customFormat="1" ht="15.75">
      <c r="A2" s="119">
        <v>0</v>
      </c>
      <c r="B2" s="68"/>
      <c r="C2" s="12" t="s">
        <v>2096</v>
      </c>
      <c r="D2" s="37"/>
      <c r="E2" s="37"/>
      <c r="F2" s="37"/>
      <c r="I2" s="9"/>
      <c r="J2" s="10"/>
    </row>
    <row r="3" spans="1:10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F3" s="52"/>
      <c r="I3" s="9"/>
      <c r="J3" s="10"/>
    </row>
    <row r="4" spans="1:10" s="11" customFormat="1" ht="15.75">
      <c r="A4" s="67" t="s">
        <v>2155</v>
      </c>
      <c r="B4" s="10"/>
      <c r="C4" s="50"/>
      <c r="D4" s="50">
        <f>""</f>
      </c>
      <c r="E4" s="50"/>
      <c r="I4" s="9"/>
      <c r="J4" s="10"/>
    </row>
    <row r="5" spans="1:10" s="11" customFormat="1" ht="15.75">
      <c r="A5" s="119" t="str">
        <f>IF(A11&gt;0,"Incompleto","Concluído")</f>
        <v>Incompleto</v>
      </c>
      <c r="B5" s="68"/>
      <c r="C5" s="50"/>
      <c r="D5" s="50">
        <f>""</f>
      </c>
      <c r="E5" s="50"/>
      <c r="H5" s="41"/>
      <c r="I5" s="9"/>
      <c r="J5" s="10"/>
    </row>
    <row r="6" spans="1:10" s="11" customFormat="1" ht="15.75">
      <c r="A6" s="6"/>
      <c r="B6" s="9"/>
      <c r="C6" s="50"/>
      <c r="D6" s="50">
        <f>""</f>
      </c>
      <c r="E6" s="50"/>
      <c r="H6" s="41"/>
      <c r="I6" s="9"/>
      <c r="J6" s="10"/>
    </row>
    <row r="7" spans="1:6" s="11" customFormat="1" ht="18.75">
      <c r="A7" s="6"/>
      <c r="B7" s="9"/>
      <c r="C7" s="234" t="str">
        <f>IF(BDValores!$D$4="","",IF(BDValores!$D$4="RECIFE","CIDADE DO RECIFE","MUNICÍPIO DE "&amp;UPPER(BDValores!D4)))</f>
        <v>MUNICÍPIO DE SIRINHAÉM</v>
      </c>
      <c r="D7" s="234"/>
      <c r="E7" s="234"/>
      <c r="F7" s="234"/>
    </row>
    <row r="8" spans="1:10" s="11" customFormat="1" ht="15.75">
      <c r="A8" s="6"/>
      <c r="B8" s="9"/>
      <c r="C8" s="50"/>
      <c r="D8" s="50">
        <f>""</f>
      </c>
      <c r="E8" s="50"/>
      <c r="F8" s="53"/>
      <c r="G8" s="53"/>
      <c r="H8" s="54"/>
      <c r="J8" s="10"/>
    </row>
    <row r="9" spans="1:10" s="11" customFormat="1" ht="18.75">
      <c r="A9" s="67" t="s">
        <v>2152</v>
      </c>
      <c r="B9" s="10"/>
      <c r="C9" s="241" t="s">
        <v>2260</v>
      </c>
      <c r="D9" s="241"/>
      <c r="E9" s="241"/>
      <c r="F9" s="241"/>
      <c r="I9" s="9"/>
      <c r="J9" s="10"/>
    </row>
    <row r="10" spans="1:10" s="11" customFormat="1" ht="15.75">
      <c r="A10" s="67"/>
      <c r="B10" s="10"/>
      <c r="F10" s="41"/>
      <c r="I10" s="9"/>
      <c r="J10" s="10"/>
    </row>
    <row r="11" spans="1:10" s="11" customFormat="1" ht="15.75">
      <c r="A11" s="119">
        <f>SUM(A12:A26)</f>
        <v>12</v>
      </c>
      <c r="B11" s="68"/>
      <c r="C11" s="55" t="s">
        <v>2175</v>
      </c>
      <c r="D11" s="55" t="s">
        <v>364</v>
      </c>
      <c r="E11" s="123" t="s">
        <v>2261</v>
      </c>
      <c r="F11" s="123" t="s">
        <v>2262</v>
      </c>
      <c r="I11" s="9"/>
      <c r="J11" s="10"/>
    </row>
    <row r="12" spans="1:10" s="138" customFormat="1" ht="15.75">
      <c r="A12" s="136"/>
      <c r="B12" s="75"/>
      <c r="C12" s="75"/>
      <c r="D12" s="88"/>
      <c r="E12" s="137"/>
      <c r="F12" s="137"/>
      <c r="G12" s="75"/>
      <c r="H12" s="75"/>
      <c r="I12" s="75"/>
      <c r="J12" s="75"/>
    </row>
    <row r="13" spans="1:10" s="138" customFormat="1" ht="15.75">
      <c r="A13" s="168">
        <f>IF(OR(E13="",F13=""),1,0)</f>
        <v>1</v>
      </c>
      <c r="B13" s="75"/>
      <c r="C13" s="139" t="s">
        <v>2243</v>
      </c>
      <c r="D13" s="140" t="s">
        <v>295</v>
      </c>
      <c r="E13" s="121"/>
      <c r="F13" s="121"/>
      <c r="G13" s="75"/>
      <c r="H13" s="75"/>
      <c r="I13" s="75"/>
      <c r="J13" s="75"/>
    </row>
    <row r="14" spans="1:10" s="138" customFormat="1" ht="15.75">
      <c r="A14" s="168">
        <f aca="true" t="shared" si="0" ref="A14:A24">IF(OR(E14="",F14=""),1,0)</f>
        <v>1</v>
      </c>
      <c r="B14" s="75"/>
      <c r="C14" s="139" t="s">
        <v>2244</v>
      </c>
      <c r="D14" s="140" t="s">
        <v>296</v>
      </c>
      <c r="E14" s="121"/>
      <c r="F14" s="121"/>
      <c r="G14" s="75"/>
      <c r="H14" s="75"/>
      <c r="I14" s="75"/>
      <c r="J14" s="75"/>
    </row>
    <row r="15" spans="1:10" s="138" customFormat="1" ht="15.75">
      <c r="A15" s="168">
        <f t="shared" si="0"/>
        <v>1</v>
      </c>
      <c r="B15" s="75"/>
      <c r="C15" s="139" t="s">
        <v>2245</v>
      </c>
      <c r="D15" s="140" t="s">
        <v>297</v>
      </c>
      <c r="E15" s="121"/>
      <c r="F15" s="121"/>
      <c r="G15" s="75"/>
      <c r="H15" s="75"/>
      <c r="I15" s="75"/>
      <c r="J15" s="75"/>
    </row>
    <row r="16" spans="1:10" s="138" customFormat="1" ht="15.75">
      <c r="A16" s="168">
        <f t="shared" si="0"/>
        <v>1</v>
      </c>
      <c r="B16" s="75"/>
      <c r="C16" s="139" t="s">
        <v>2246</v>
      </c>
      <c r="D16" s="140" t="s">
        <v>298</v>
      </c>
      <c r="E16" s="121"/>
      <c r="F16" s="121"/>
      <c r="G16" s="75"/>
      <c r="H16" s="75"/>
      <c r="I16" s="75"/>
      <c r="J16" s="75"/>
    </row>
    <row r="17" spans="1:10" s="138" customFormat="1" ht="15.75">
      <c r="A17" s="168">
        <f t="shared" si="0"/>
        <v>1</v>
      </c>
      <c r="B17" s="75"/>
      <c r="C17" s="139" t="s">
        <v>2247</v>
      </c>
      <c r="D17" s="140" t="s">
        <v>299</v>
      </c>
      <c r="E17" s="121"/>
      <c r="F17" s="121"/>
      <c r="G17" s="75"/>
      <c r="H17" s="75"/>
      <c r="I17" s="75"/>
      <c r="J17" s="75"/>
    </row>
    <row r="18" spans="1:10" s="138" customFormat="1" ht="15.75">
      <c r="A18" s="168">
        <f t="shared" si="0"/>
        <v>1</v>
      </c>
      <c r="B18" s="75"/>
      <c r="C18" s="139" t="s">
        <v>2248</v>
      </c>
      <c r="D18" s="140" t="s">
        <v>300</v>
      </c>
      <c r="E18" s="121"/>
      <c r="F18" s="121"/>
      <c r="G18" s="75"/>
      <c r="H18" s="75"/>
      <c r="I18" s="75"/>
      <c r="J18" s="75"/>
    </row>
    <row r="19" spans="1:10" s="138" customFormat="1" ht="15.75">
      <c r="A19" s="168">
        <f t="shared" si="0"/>
        <v>1</v>
      </c>
      <c r="B19" s="75"/>
      <c r="C19" s="139" t="s">
        <v>2249</v>
      </c>
      <c r="D19" s="140" t="s">
        <v>301</v>
      </c>
      <c r="E19" s="121"/>
      <c r="F19" s="121"/>
      <c r="G19" s="75"/>
      <c r="H19" s="75"/>
      <c r="I19" s="75"/>
      <c r="J19" s="75"/>
    </row>
    <row r="20" spans="1:10" s="138" customFormat="1" ht="15.75">
      <c r="A20" s="168">
        <f t="shared" si="0"/>
        <v>1</v>
      </c>
      <c r="B20" s="75"/>
      <c r="C20" s="139" t="s">
        <v>2250</v>
      </c>
      <c r="D20" s="140" t="s">
        <v>302</v>
      </c>
      <c r="E20" s="121"/>
      <c r="F20" s="121"/>
      <c r="G20" s="75"/>
      <c r="H20" s="75"/>
      <c r="I20" s="75"/>
      <c r="J20" s="75"/>
    </row>
    <row r="21" spans="1:10" s="138" customFormat="1" ht="15.75">
      <c r="A21" s="168">
        <f t="shared" si="0"/>
        <v>1</v>
      </c>
      <c r="B21" s="75"/>
      <c r="C21" s="139" t="s">
        <v>2251</v>
      </c>
      <c r="D21" s="140" t="s">
        <v>303</v>
      </c>
      <c r="E21" s="121"/>
      <c r="F21" s="121"/>
      <c r="G21" s="75"/>
      <c r="H21" s="75"/>
      <c r="I21" s="75"/>
      <c r="J21" s="75"/>
    </row>
    <row r="22" spans="1:10" s="138" customFormat="1" ht="15.75">
      <c r="A22" s="168">
        <f t="shared" si="0"/>
        <v>1</v>
      </c>
      <c r="B22" s="75"/>
      <c r="C22" s="139" t="s">
        <v>2252</v>
      </c>
      <c r="D22" s="140" t="s">
        <v>304</v>
      </c>
      <c r="E22" s="121"/>
      <c r="F22" s="121"/>
      <c r="G22" s="75"/>
      <c r="H22" s="75"/>
      <c r="I22" s="75"/>
      <c r="J22" s="75"/>
    </row>
    <row r="23" spans="1:10" s="138" customFormat="1" ht="15.75">
      <c r="A23" s="168">
        <f t="shared" si="0"/>
        <v>1</v>
      </c>
      <c r="B23" s="75"/>
      <c r="C23" s="139" t="s">
        <v>2253</v>
      </c>
      <c r="D23" s="140" t="s">
        <v>305</v>
      </c>
      <c r="E23" s="121"/>
      <c r="F23" s="121"/>
      <c r="G23" s="75"/>
      <c r="H23" s="75"/>
      <c r="I23" s="75"/>
      <c r="J23" s="75"/>
    </row>
    <row r="24" spans="1:10" s="138" customFormat="1" ht="15.75">
      <c r="A24" s="168">
        <f t="shared" si="0"/>
        <v>1</v>
      </c>
      <c r="B24" s="75"/>
      <c r="C24" s="139" t="s">
        <v>2254</v>
      </c>
      <c r="D24" s="140" t="s">
        <v>306</v>
      </c>
      <c r="E24" s="121"/>
      <c r="F24" s="121"/>
      <c r="G24" s="75"/>
      <c r="H24" s="75"/>
      <c r="I24" s="75"/>
      <c r="J24" s="75"/>
    </row>
    <row r="25" spans="1:10" s="138" customFormat="1" ht="15.75">
      <c r="A25" s="168"/>
      <c r="B25" s="75"/>
      <c r="C25" s="139" t="s">
        <v>2255</v>
      </c>
      <c r="D25" s="140" t="s">
        <v>2257</v>
      </c>
      <c r="E25" s="121"/>
      <c r="F25" s="121"/>
      <c r="G25" s="75"/>
      <c r="H25" s="75"/>
      <c r="I25" s="75"/>
      <c r="J25" s="75"/>
    </row>
    <row r="26" spans="1:10" s="138" customFormat="1" ht="15.75">
      <c r="A26" s="136"/>
      <c r="B26" s="75"/>
      <c r="C26" s="141"/>
      <c r="D26" s="142" t="s">
        <v>720</v>
      </c>
      <c r="E26" s="120">
        <f>SUM(E13:E25)</f>
        <v>0</v>
      </c>
      <c r="F26" s="120">
        <f>SUM(F13:F25)</f>
        <v>0</v>
      </c>
      <c r="G26" s="75"/>
      <c r="H26" s="75"/>
      <c r="I26" s="75"/>
      <c r="J26" s="75"/>
    </row>
    <row r="27" spans="1:10" s="138" customFormat="1" ht="15.75">
      <c r="A27" s="136"/>
      <c r="B27" s="75"/>
      <c r="C27" s="90"/>
      <c r="D27" s="88"/>
      <c r="E27" s="88"/>
      <c r="F27" s="137"/>
      <c r="G27" s="75"/>
      <c r="H27" s="75"/>
      <c r="I27" s="75"/>
      <c r="J27" s="75"/>
    </row>
  </sheetData>
  <sheetProtection password="C61A" sheet="1" objects="1" scenarios="1" selectLockedCells="1"/>
  <mergeCells count="2">
    <mergeCell ref="C7:F7"/>
    <mergeCell ref="C9:F9"/>
  </mergeCells>
  <conditionalFormatting sqref="E13:F26">
    <cfRule type="cellIs" priority="5" dxfId="115" operator="equal" stopIfTrue="1">
      <formula>""</formula>
    </cfRule>
  </conditionalFormatting>
  <dataValidations count="1">
    <dataValidation type="decimal" operator="lessThan" allowBlank="1" showInputMessage="1" showErrorMessage="1" sqref="E13:F26">
      <formula1>999999999999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0">
    <tabColor indexed="22"/>
  </sheetPr>
  <dimension ref="A1:J27"/>
  <sheetViews>
    <sheetView showGridLines="0" showRowColHeaders="0" zoomScalePageLayoutView="0" workbookViewId="0" topLeftCell="B1">
      <selection activeCell="E13" sqref="E13"/>
    </sheetView>
  </sheetViews>
  <sheetFormatPr defaultColWidth="10.66015625" defaultRowHeight="12.75"/>
  <cols>
    <col min="1" max="1" width="35.33203125" style="143" hidden="1" customWidth="1"/>
    <col min="2" max="2" width="39.33203125" style="143" customWidth="1"/>
    <col min="3" max="3" width="20.5" style="143" customWidth="1"/>
    <col min="4" max="4" width="43.66015625" style="143" customWidth="1"/>
    <col min="5" max="6" width="26" style="143" customWidth="1"/>
    <col min="7" max="10" width="20.5" style="143" customWidth="1"/>
    <col min="11" max="11" width="18.16015625" style="143" customWidth="1"/>
    <col min="12" max="241" width="10.66015625" style="143" customWidth="1"/>
    <col min="242" max="16384" width="10.66015625" style="143" customWidth="1"/>
  </cols>
  <sheetData>
    <row r="1" spans="1:10" s="11" customFormat="1" ht="15.75">
      <c r="A1" s="64" t="s">
        <v>2154</v>
      </c>
      <c r="B1" s="10"/>
      <c r="C1" s="50"/>
      <c r="D1" s="50">
        <f>""</f>
      </c>
      <c r="E1" s="50"/>
      <c r="G1" s="36"/>
      <c r="H1" s="41"/>
      <c r="I1" s="9"/>
      <c r="J1" s="10"/>
    </row>
    <row r="2" spans="1:10" s="11" customFormat="1" ht="15.75">
      <c r="A2" s="119">
        <v>0</v>
      </c>
      <c r="B2" s="68"/>
      <c r="C2" s="12" t="s">
        <v>2096</v>
      </c>
      <c r="D2" s="37"/>
      <c r="E2" s="37"/>
      <c r="F2" s="37"/>
      <c r="I2" s="9"/>
      <c r="J2" s="10"/>
    </row>
    <row r="3" spans="1:10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F3" s="52"/>
      <c r="I3" s="9"/>
      <c r="J3" s="10"/>
    </row>
    <row r="4" spans="1:10" s="11" customFormat="1" ht="15.75">
      <c r="A4" s="67" t="s">
        <v>2155</v>
      </c>
      <c r="B4" s="10"/>
      <c r="C4" s="50"/>
      <c r="D4" s="50">
        <f>""</f>
      </c>
      <c r="E4" s="50"/>
      <c r="I4" s="9"/>
      <c r="J4" s="10"/>
    </row>
    <row r="5" spans="1:10" s="11" customFormat="1" ht="15.75">
      <c r="A5" s="119" t="str">
        <f>IF(A11&gt;0,"Incompleto","Concluído")</f>
        <v>Concluído</v>
      </c>
      <c r="B5" s="68"/>
      <c r="C5" s="50"/>
      <c r="D5" s="50">
        <f>""</f>
      </c>
      <c r="E5" s="50"/>
      <c r="H5" s="41"/>
      <c r="I5" s="9"/>
      <c r="J5" s="10"/>
    </row>
    <row r="6" spans="1:10" s="11" customFormat="1" ht="15.75">
      <c r="A6" s="6"/>
      <c r="B6" s="9"/>
      <c r="C6" s="50"/>
      <c r="D6" s="50">
        <f>""</f>
      </c>
      <c r="E6" s="50"/>
      <c r="H6" s="41"/>
      <c r="I6" s="9"/>
      <c r="J6" s="10"/>
    </row>
    <row r="7" spans="1:6" s="11" customFormat="1" ht="18.75">
      <c r="A7" s="6"/>
      <c r="B7" s="9"/>
      <c r="C7" s="234" t="str">
        <f>IF(BDValores!$D$4="","",IF(BDValores!$D$4="RECIFE","CIDADE DO RECIFE","MUNICÍPIO DE "&amp;UPPER(BDValores!D4)))</f>
        <v>MUNICÍPIO DE SIRINHAÉM</v>
      </c>
      <c r="D7" s="234"/>
      <c r="E7" s="234"/>
      <c r="F7" s="234"/>
    </row>
    <row r="8" spans="1:10" s="11" customFormat="1" ht="15.75">
      <c r="A8" s="6"/>
      <c r="B8" s="9"/>
      <c r="C8" s="50"/>
      <c r="D8" s="50">
        <f>""</f>
      </c>
      <c r="E8" s="50"/>
      <c r="F8" s="53"/>
      <c r="G8" s="53"/>
      <c r="H8" s="54"/>
      <c r="J8" s="10"/>
    </row>
    <row r="9" spans="1:10" s="11" customFormat="1" ht="18.75">
      <c r="A9" s="67" t="s">
        <v>2152</v>
      </c>
      <c r="B9" s="10"/>
      <c r="C9" s="241" t="s">
        <v>2259</v>
      </c>
      <c r="D9" s="241"/>
      <c r="E9" s="241"/>
      <c r="F9" s="241"/>
      <c r="I9" s="9"/>
      <c r="J9" s="10"/>
    </row>
    <row r="10" spans="1:10" s="11" customFormat="1" ht="15.75">
      <c r="A10" s="67"/>
      <c r="B10" s="10"/>
      <c r="F10" s="41"/>
      <c r="I10" s="9"/>
      <c r="J10" s="10"/>
    </row>
    <row r="11" spans="1:10" s="11" customFormat="1" ht="15.75">
      <c r="A11" s="119">
        <f>SUM(A12:A26)</f>
        <v>0</v>
      </c>
      <c r="B11" s="68"/>
      <c r="C11" s="55" t="s">
        <v>2175</v>
      </c>
      <c r="D11" s="55" t="s">
        <v>364</v>
      </c>
      <c r="E11" s="123" t="s">
        <v>2263</v>
      </c>
      <c r="F11" s="123" t="s">
        <v>2256</v>
      </c>
      <c r="I11" s="9"/>
      <c r="J11" s="10"/>
    </row>
    <row r="12" spans="1:10" s="138" customFormat="1" ht="15.75">
      <c r="A12" s="136"/>
      <c r="B12" s="75"/>
      <c r="C12" s="75"/>
      <c r="D12" s="88"/>
      <c r="E12" s="137"/>
      <c r="F12" s="137"/>
      <c r="G12" s="75"/>
      <c r="H12" s="75"/>
      <c r="I12" s="75"/>
      <c r="J12" s="75"/>
    </row>
    <row r="13" spans="1:10" s="138" customFormat="1" ht="15.75">
      <c r="A13" s="136"/>
      <c r="B13" s="75"/>
      <c r="C13" s="139" t="s">
        <v>2243</v>
      </c>
      <c r="D13" s="140" t="s">
        <v>295</v>
      </c>
      <c r="E13" s="121"/>
      <c r="F13" s="121"/>
      <c r="G13" s="75"/>
      <c r="H13" s="75"/>
      <c r="I13" s="75"/>
      <c r="J13" s="75"/>
    </row>
    <row r="14" spans="1:10" s="138" customFormat="1" ht="15.75">
      <c r="A14" s="136"/>
      <c r="B14" s="75"/>
      <c r="C14" s="139" t="s">
        <v>2244</v>
      </c>
      <c r="D14" s="140" t="s">
        <v>296</v>
      </c>
      <c r="E14" s="121"/>
      <c r="F14" s="121"/>
      <c r="G14" s="75"/>
      <c r="H14" s="75"/>
      <c r="I14" s="75"/>
      <c r="J14" s="75"/>
    </row>
    <row r="15" spans="1:10" s="138" customFormat="1" ht="15.75">
      <c r="A15" s="136"/>
      <c r="B15" s="75"/>
      <c r="C15" s="139" t="s">
        <v>2245</v>
      </c>
      <c r="D15" s="140" t="s">
        <v>297</v>
      </c>
      <c r="E15" s="121"/>
      <c r="F15" s="121"/>
      <c r="G15" s="75"/>
      <c r="H15" s="75"/>
      <c r="I15" s="75"/>
      <c r="J15" s="75"/>
    </row>
    <row r="16" spans="1:10" s="138" customFormat="1" ht="15.75">
      <c r="A16" s="136"/>
      <c r="B16" s="75"/>
      <c r="C16" s="139" t="s">
        <v>2246</v>
      </c>
      <c r="D16" s="140" t="s">
        <v>298</v>
      </c>
      <c r="E16" s="121"/>
      <c r="F16" s="121"/>
      <c r="G16" s="75"/>
      <c r="H16" s="75"/>
      <c r="I16" s="75"/>
      <c r="J16" s="75"/>
    </row>
    <row r="17" spans="1:10" s="138" customFormat="1" ht="15.75">
      <c r="A17" s="136"/>
      <c r="B17" s="75"/>
      <c r="C17" s="139" t="s">
        <v>2247</v>
      </c>
      <c r="D17" s="140" t="s">
        <v>299</v>
      </c>
      <c r="E17" s="121"/>
      <c r="F17" s="121"/>
      <c r="G17" s="75"/>
      <c r="H17" s="75"/>
      <c r="I17" s="75"/>
      <c r="J17" s="75"/>
    </row>
    <row r="18" spans="1:10" s="138" customFormat="1" ht="15.75">
      <c r="A18" s="136"/>
      <c r="B18" s="75"/>
      <c r="C18" s="139" t="s">
        <v>2248</v>
      </c>
      <c r="D18" s="140" t="s">
        <v>300</v>
      </c>
      <c r="E18" s="121"/>
      <c r="F18" s="121"/>
      <c r="G18" s="75"/>
      <c r="H18" s="75"/>
      <c r="I18" s="75"/>
      <c r="J18" s="75"/>
    </row>
    <row r="19" spans="1:10" s="138" customFormat="1" ht="15.75">
      <c r="A19" s="136"/>
      <c r="B19" s="75"/>
      <c r="C19" s="139" t="s">
        <v>2249</v>
      </c>
      <c r="D19" s="140" t="s">
        <v>301</v>
      </c>
      <c r="E19" s="121"/>
      <c r="F19" s="121"/>
      <c r="G19" s="75"/>
      <c r="H19" s="75"/>
      <c r="I19" s="75"/>
      <c r="J19" s="75"/>
    </row>
    <row r="20" spans="1:10" s="138" customFormat="1" ht="15.75">
      <c r="A20" s="136"/>
      <c r="B20" s="75"/>
      <c r="C20" s="139" t="s">
        <v>2250</v>
      </c>
      <c r="D20" s="140" t="s">
        <v>302</v>
      </c>
      <c r="E20" s="121"/>
      <c r="F20" s="121"/>
      <c r="G20" s="75"/>
      <c r="H20" s="75"/>
      <c r="I20" s="75"/>
      <c r="J20" s="75"/>
    </row>
    <row r="21" spans="1:10" s="138" customFormat="1" ht="15.75">
      <c r="A21" s="136"/>
      <c r="B21" s="75"/>
      <c r="C21" s="139" t="s">
        <v>2251</v>
      </c>
      <c r="D21" s="140" t="s">
        <v>303</v>
      </c>
      <c r="E21" s="121"/>
      <c r="F21" s="121"/>
      <c r="G21" s="75"/>
      <c r="H21" s="75"/>
      <c r="I21" s="75"/>
      <c r="J21" s="75"/>
    </row>
    <row r="22" spans="1:10" s="138" customFormat="1" ht="15.75">
      <c r="A22" s="136"/>
      <c r="B22" s="75"/>
      <c r="C22" s="139" t="s">
        <v>2252</v>
      </c>
      <c r="D22" s="140" t="s">
        <v>304</v>
      </c>
      <c r="E22" s="121"/>
      <c r="F22" s="121"/>
      <c r="G22" s="75"/>
      <c r="H22" s="75"/>
      <c r="I22" s="75"/>
      <c r="J22" s="75"/>
    </row>
    <row r="23" spans="1:10" s="138" customFormat="1" ht="15.75">
      <c r="A23" s="136"/>
      <c r="B23" s="75"/>
      <c r="C23" s="139" t="s">
        <v>2253</v>
      </c>
      <c r="D23" s="140" t="s">
        <v>305</v>
      </c>
      <c r="E23" s="121"/>
      <c r="F23" s="121"/>
      <c r="G23" s="75"/>
      <c r="H23" s="75"/>
      <c r="I23" s="75"/>
      <c r="J23" s="75"/>
    </row>
    <row r="24" spans="1:10" s="138" customFormat="1" ht="15.75">
      <c r="A24" s="136"/>
      <c r="B24" s="75"/>
      <c r="C24" s="139" t="s">
        <v>2254</v>
      </c>
      <c r="D24" s="140" t="s">
        <v>306</v>
      </c>
      <c r="E24" s="121"/>
      <c r="F24" s="121"/>
      <c r="G24" s="75"/>
      <c r="H24" s="75"/>
      <c r="I24" s="75"/>
      <c r="J24" s="75"/>
    </row>
    <row r="25" spans="1:10" s="138" customFormat="1" ht="15.75">
      <c r="A25" s="136"/>
      <c r="B25" s="75"/>
      <c r="C25" s="139" t="s">
        <v>2255</v>
      </c>
      <c r="D25" s="140" t="s">
        <v>2257</v>
      </c>
      <c r="E25" s="121"/>
      <c r="F25" s="121"/>
      <c r="G25" s="75"/>
      <c r="H25" s="75"/>
      <c r="I25" s="75"/>
      <c r="J25" s="75"/>
    </row>
    <row r="26" spans="1:10" s="138" customFormat="1" ht="15.75">
      <c r="A26" s="136"/>
      <c r="B26" s="75"/>
      <c r="C26" s="141"/>
      <c r="D26" s="142" t="s">
        <v>720</v>
      </c>
      <c r="E26" s="120">
        <f>SUM(E13:E25)</f>
        <v>0</v>
      </c>
      <c r="F26" s="120">
        <f>SUM(F13:F25)</f>
        <v>0</v>
      </c>
      <c r="G26" s="75"/>
      <c r="H26" s="75"/>
      <c r="I26" s="75"/>
      <c r="J26" s="75"/>
    </row>
    <row r="27" spans="1:10" s="138" customFormat="1" ht="15.75">
      <c r="A27" s="136"/>
      <c r="B27" s="75"/>
      <c r="C27" s="90"/>
      <c r="D27" s="88"/>
      <c r="E27" s="88"/>
      <c r="F27" s="137"/>
      <c r="G27" s="75"/>
      <c r="H27" s="75"/>
      <c r="I27" s="75"/>
      <c r="J27" s="75"/>
    </row>
  </sheetData>
  <sheetProtection password="C61A" sheet="1" objects="1" scenarios="1" selectLockedCells="1"/>
  <mergeCells count="2">
    <mergeCell ref="C7:F7"/>
    <mergeCell ref="C9:F9"/>
  </mergeCells>
  <conditionalFormatting sqref="E13:F26">
    <cfRule type="cellIs" priority="1" dxfId="115" operator="equal" stopIfTrue="1">
      <formula>""</formula>
    </cfRule>
  </conditionalFormatting>
  <dataValidations count="1">
    <dataValidation type="decimal" operator="lessThan" allowBlank="1" showInputMessage="1" showErrorMessage="1" sqref="E13:F26">
      <formula1>999999999999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27">
    <tabColor indexed="22"/>
  </sheetPr>
  <dimension ref="A1:J44"/>
  <sheetViews>
    <sheetView showGridLines="0" showRowColHeaders="0" zoomScalePageLayoutView="0" workbookViewId="0" topLeftCell="B1">
      <selection activeCell="F13" sqref="F13"/>
    </sheetView>
  </sheetViews>
  <sheetFormatPr defaultColWidth="0" defaultRowHeight="12.75"/>
  <cols>
    <col min="1" max="1" width="35.33203125" style="49" hidden="1" customWidth="1"/>
    <col min="2" max="2" width="20.33203125" style="13" customWidth="1"/>
    <col min="3" max="3" width="23.5" style="13" customWidth="1"/>
    <col min="4" max="4" width="22.33203125" style="13" customWidth="1"/>
    <col min="5" max="5" width="25.5" style="13" customWidth="1"/>
    <col min="6" max="6" width="25.33203125" style="156" customWidth="1"/>
    <col min="7" max="7" width="26.33203125" style="156" customWidth="1"/>
    <col min="8" max="8" width="25.16015625" style="13" customWidth="1"/>
    <col min="9" max="21" width="13.16015625" style="152" customWidth="1"/>
    <col min="22" max="22" width="13.16015625" style="153" customWidth="1"/>
    <col min="23" max="106" width="9.33203125" style="49" customWidth="1"/>
    <col min="107" max="16384" width="0" style="49" hidden="1" customWidth="1"/>
  </cols>
  <sheetData>
    <row r="1" spans="1:7" s="11" customFormat="1" ht="15.75">
      <c r="A1" s="64" t="s">
        <v>2154</v>
      </c>
      <c r="B1" s="10"/>
      <c r="C1" s="50"/>
      <c r="D1" s="50"/>
      <c r="E1" s="50"/>
      <c r="F1" s="50"/>
      <c r="G1" s="161"/>
    </row>
    <row r="2" spans="1:8" s="11" customFormat="1" ht="15.75">
      <c r="A2" s="119">
        <v>1</v>
      </c>
      <c r="B2" s="68"/>
      <c r="C2" s="12" t="s">
        <v>2096</v>
      </c>
      <c r="D2" s="12"/>
      <c r="E2" s="12"/>
      <c r="F2" s="37"/>
      <c r="G2" s="44"/>
      <c r="H2" s="37"/>
    </row>
    <row r="3" spans="1:8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4"/>
      <c r="F3" s="52"/>
      <c r="G3" s="162"/>
      <c r="H3" s="52"/>
    </row>
    <row r="4" spans="1:7" s="11" customFormat="1" ht="15.75">
      <c r="A4" s="67" t="s">
        <v>2155</v>
      </c>
      <c r="B4" s="10"/>
      <c r="C4" s="50"/>
      <c r="D4" s="50"/>
      <c r="E4" s="50"/>
      <c r="F4" s="50"/>
      <c r="G4" s="161"/>
    </row>
    <row r="5" spans="1:7" s="11" customFormat="1" ht="15.75">
      <c r="A5" s="119" t="str">
        <f>IF(A11&gt;0,"Incompleto","Concluído")</f>
        <v>Concluído</v>
      </c>
      <c r="B5" s="68"/>
      <c r="C5" s="50"/>
      <c r="D5" s="50"/>
      <c r="E5" s="50"/>
      <c r="F5" s="50"/>
      <c r="G5" s="161"/>
    </row>
    <row r="6" spans="1:7" s="11" customFormat="1" ht="15.75">
      <c r="A6" s="6"/>
      <c r="B6" s="9"/>
      <c r="C6" s="50"/>
      <c r="D6" s="50"/>
      <c r="E6" s="50"/>
      <c r="F6" s="50"/>
      <c r="G6" s="161"/>
    </row>
    <row r="7" spans="1:8" s="11" customFormat="1" ht="18.75">
      <c r="A7" s="6"/>
      <c r="B7" s="9"/>
      <c r="C7" s="234" t="str">
        <f>IF(BDValores!$D$4="","",IF(BDValores!$D$4="RECIFE","CIDADE DO RECIFE","MUNICÍPIO DE "&amp;UPPER(BDValores!D4)))</f>
        <v>MUNICÍPIO DE SIRINHAÉM</v>
      </c>
      <c r="D7" s="234"/>
      <c r="E7" s="234"/>
      <c r="F7" s="234"/>
      <c r="G7" s="234"/>
      <c r="H7" s="234"/>
    </row>
    <row r="8" spans="1:8" s="11" customFormat="1" ht="15.75">
      <c r="A8" s="6"/>
      <c r="B8" s="9"/>
      <c r="C8" s="50"/>
      <c r="D8" s="50"/>
      <c r="E8" s="50"/>
      <c r="F8" s="50"/>
      <c r="G8" s="161"/>
      <c r="H8" s="53"/>
    </row>
    <row r="9" spans="1:8" s="11" customFormat="1" ht="18.75">
      <c r="A9" s="67" t="s">
        <v>2152</v>
      </c>
      <c r="B9" s="10"/>
      <c r="C9" s="241" t="s">
        <v>2292</v>
      </c>
      <c r="D9" s="241"/>
      <c r="E9" s="241"/>
      <c r="F9" s="241"/>
      <c r="G9" s="241"/>
      <c r="H9" s="241"/>
    </row>
    <row r="10" spans="1:8" s="11" customFormat="1" ht="15.75">
      <c r="A10" s="67"/>
      <c r="B10" s="10"/>
      <c r="G10" s="150"/>
      <c r="H10" s="41"/>
    </row>
    <row r="11" spans="1:8" s="11" customFormat="1" ht="15.75">
      <c r="A11" s="119">
        <f>SUM(A12:A24)</f>
        <v>0</v>
      </c>
      <c r="B11" s="68"/>
      <c r="C11" s="55" t="s">
        <v>2175</v>
      </c>
      <c r="D11" s="55" t="s">
        <v>364</v>
      </c>
      <c r="E11" s="123" t="s">
        <v>267</v>
      </c>
      <c r="F11" s="55" t="s">
        <v>2267</v>
      </c>
      <c r="G11" s="55" t="s">
        <v>2272</v>
      </c>
      <c r="H11" s="123" t="s">
        <v>669</v>
      </c>
    </row>
    <row r="12" spans="1:10" s="109" customFormat="1" ht="15.75">
      <c r="A12" s="144"/>
      <c r="B12" s="11"/>
      <c r="C12" s="11"/>
      <c r="D12" s="11"/>
      <c r="E12" s="145"/>
      <c r="F12" s="11"/>
      <c r="G12" s="150"/>
      <c r="H12" s="145"/>
      <c r="I12" s="11"/>
      <c r="J12" s="11"/>
    </row>
    <row r="13" spans="1:10" ht="15.75">
      <c r="A13" s="152">
        <f>IF(OR(F13="",G13="",H13=0),1,0)</f>
        <v>0</v>
      </c>
      <c r="C13" s="146" t="s">
        <v>2243</v>
      </c>
      <c r="D13" s="147" t="s">
        <v>295</v>
      </c>
      <c r="E13" s="150" t="s">
        <v>2160</v>
      </c>
      <c r="F13" s="157" t="s">
        <v>2268</v>
      </c>
      <c r="G13" s="163" t="s">
        <v>2308</v>
      </c>
      <c r="H13" s="121">
        <v>15000</v>
      </c>
      <c r="I13" s="10"/>
      <c r="J13" s="10"/>
    </row>
    <row r="14" spans="1:10" ht="15.75">
      <c r="A14" s="152">
        <f aca="true" t="shared" si="0" ref="A14:A24">IF(OR(F14="",G14="",H14=0),1,0)</f>
        <v>0</v>
      </c>
      <c r="C14" s="146" t="s">
        <v>2244</v>
      </c>
      <c r="D14" s="147" t="s">
        <v>296</v>
      </c>
      <c r="E14" s="150" t="s">
        <v>2160</v>
      </c>
      <c r="F14" s="157" t="s">
        <v>2268</v>
      </c>
      <c r="G14" s="163" t="s">
        <v>2308</v>
      </c>
      <c r="H14" s="121">
        <v>15000</v>
      </c>
      <c r="I14" s="10"/>
      <c r="J14" s="10"/>
    </row>
    <row r="15" spans="1:10" ht="15.75">
      <c r="A15" s="152">
        <f t="shared" si="0"/>
        <v>0</v>
      </c>
      <c r="C15" s="146" t="s">
        <v>2245</v>
      </c>
      <c r="D15" s="147" t="s">
        <v>297</v>
      </c>
      <c r="E15" s="150" t="s">
        <v>2160</v>
      </c>
      <c r="F15" s="157" t="s">
        <v>2268</v>
      </c>
      <c r="G15" s="163" t="s">
        <v>2308</v>
      </c>
      <c r="H15" s="121">
        <v>15000</v>
      </c>
      <c r="I15" s="10"/>
      <c r="J15" s="10"/>
    </row>
    <row r="16" spans="1:10" ht="15.75">
      <c r="A16" s="152">
        <f t="shared" si="0"/>
        <v>0</v>
      </c>
      <c r="C16" s="146" t="s">
        <v>2246</v>
      </c>
      <c r="D16" s="147" t="s">
        <v>298</v>
      </c>
      <c r="E16" s="150" t="s">
        <v>2160</v>
      </c>
      <c r="F16" s="157" t="s">
        <v>2268</v>
      </c>
      <c r="G16" s="163" t="s">
        <v>2308</v>
      </c>
      <c r="H16" s="121">
        <v>15000</v>
      </c>
      <c r="I16" s="10"/>
      <c r="J16" s="10"/>
    </row>
    <row r="17" spans="1:10" ht="15.75">
      <c r="A17" s="152">
        <f t="shared" si="0"/>
        <v>0</v>
      </c>
      <c r="C17" s="146" t="s">
        <v>2247</v>
      </c>
      <c r="D17" s="147" t="s">
        <v>299</v>
      </c>
      <c r="E17" s="150" t="s">
        <v>2160</v>
      </c>
      <c r="F17" s="157" t="s">
        <v>2268</v>
      </c>
      <c r="G17" s="163" t="s">
        <v>2308</v>
      </c>
      <c r="H17" s="121">
        <v>15000</v>
      </c>
      <c r="I17" s="10"/>
      <c r="J17" s="10"/>
    </row>
    <row r="18" spans="1:10" ht="15.75">
      <c r="A18" s="152">
        <f t="shared" si="0"/>
        <v>0</v>
      </c>
      <c r="C18" s="146" t="s">
        <v>2248</v>
      </c>
      <c r="D18" s="147" t="s">
        <v>300</v>
      </c>
      <c r="E18" s="150" t="s">
        <v>2160</v>
      </c>
      <c r="F18" s="157" t="s">
        <v>2268</v>
      </c>
      <c r="G18" s="163" t="s">
        <v>2308</v>
      </c>
      <c r="H18" s="121">
        <v>15000</v>
      </c>
      <c r="I18" s="10"/>
      <c r="J18" s="10"/>
    </row>
    <row r="19" spans="1:10" ht="15.75">
      <c r="A19" s="152">
        <f t="shared" si="0"/>
        <v>0</v>
      </c>
      <c r="C19" s="146" t="s">
        <v>2249</v>
      </c>
      <c r="D19" s="147" t="s">
        <v>301</v>
      </c>
      <c r="E19" s="150" t="s">
        <v>2160</v>
      </c>
      <c r="F19" s="157" t="s">
        <v>2268</v>
      </c>
      <c r="G19" s="163" t="s">
        <v>2308</v>
      </c>
      <c r="H19" s="121">
        <v>15000</v>
      </c>
      <c r="I19" s="10"/>
      <c r="J19" s="10"/>
    </row>
    <row r="20" spans="1:10" ht="15.75">
      <c r="A20" s="152">
        <f t="shared" si="0"/>
        <v>0</v>
      </c>
      <c r="C20" s="146" t="s">
        <v>2250</v>
      </c>
      <c r="D20" s="147" t="s">
        <v>302</v>
      </c>
      <c r="E20" s="150" t="s">
        <v>2160</v>
      </c>
      <c r="F20" s="157" t="s">
        <v>2268</v>
      </c>
      <c r="G20" s="163" t="s">
        <v>2308</v>
      </c>
      <c r="H20" s="121">
        <v>15000</v>
      </c>
      <c r="I20" s="10"/>
      <c r="J20" s="10"/>
    </row>
    <row r="21" spans="1:10" ht="15.75">
      <c r="A21" s="152">
        <f t="shared" si="0"/>
        <v>0</v>
      </c>
      <c r="C21" s="146" t="s">
        <v>2251</v>
      </c>
      <c r="D21" s="147" t="s">
        <v>303</v>
      </c>
      <c r="E21" s="150" t="s">
        <v>2160</v>
      </c>
      <c r="F21" s="157" t="s">
        <v>2268</v>
      </c>
      <c r="G21" s="163" t="s">
        <v>2308</v>
      </c>
      <c r="H21" s="121">
        <v>15000</v>
      </c>
      <c r="I21" s="10"/>
      <c r="J21" s="10"/>
    </row>
    <row r="22" spans="1:10" ht="15.75">
      <c r="A22" s="152">
        <f t="shared" si="0"/>
        <v>0</v>
      </c>
      <c r="C22" s="146" t="s">
        <v>2252</v>
      </c>
      <c r="D22" s="147" t="s">
        <v>304</v>
      </c>
      <c r="E22" s="150" t="s">
        <v>2160</v>
      </c>
      <c r="F22" s="157" t="s">
        <v>2268</v>
      </c>
      <c r="G22" s="163" t="s">
        <v>2308</v>
      </c>
      <c r="H22" s="121">
        <v>15000</v>
      </c>
      <c r="I22" s="10"/>
      <c r="J22" s="10"/>
    </row>
    <row r="23" spans="1:10" ht="15.75">
      <c r="A23" s="152">
        <f t="shared" si="0"/>
        <v>0</v>
      </c>
      <c r="C23" s="146" t="s">
        <v>2253</v>
      </c>
      <c r="D23" s="147" t="s">
        <v>305</v>
      </c>
      <c r="E23" s="150" t="s">
        <v>2160</v>
      </c>
      <c r="F23" s="157" t="s">
        <v>2268</v>
      </c>
      <c r="G23" s="163" t="s">
        <v>2308</v>
      </c>
      <c r="H23" s="121">
        <v>15000</v>
      </c>
      <c r="I23" s="10"/>
      <c r="J23" s="10"/>
    </row>
    <row r="24" spans="1:10" ht="15.75">
      <c r="A24" s="152">
        <f t="shared" si="0"/>
        <v>0</v>
      </c>
      <c r="C24" s="146" t="s">
        <v>2254</v>
      </c>
      <c r="D24" s="147" t="s">
        <v>306</v>
      </c>
      <c r="E24" s="150" t="s">
        <v>2160</v>
      </c>
      <c r="F24" s="157" t="s">
        <v>2268</v>
      </c>
      <c r="G24" s="163" t="s">
        <v>2308</v>
      </c>
      <c r="H24" s="121">
        <v>15000</v>
      </c>
      <c r="I24" s="10"/>
      <c r="J24" s="10"/>
    </row>
    <row r="25" spans="1:10" ht="15.75">
      <c r="A25" s="48"/>
      <c r="C25" s="146" t="s">
        <v>2255</v>
      </c>
      <c r="D25" s="147" t="s">
        <v>2257</v>
      </c>
      <c r="E25" s="150" t="s">
        <v>2160</v>
      </c>
      <c r="F25" s="157" t="s">
        <v>2268</v>
      </c>
      <c r="G25" s="163" t="s">
        <v>2308</v>
      </c>
      <c r="H25" s="121">
        <v>0</v>
      </c>
      <c r="I25" s="10"/>
      <c r="J25" s="10"/>
    </row>
    <row r="26" spans="3:10" ht="15.75">
      <c r="C26" s="148"/>
      <c r="D26" s="11"/>
      <c r="E26" s="150"/>
      <c r="F26" s="158"/>
      <c r="G26" s="150"/>
      <c r="H26" s="11"/>
      <c r="I26" s="10"/>
      <c r="J26" s="10"/>
    </row>
    <row r="27" spans="3:10" ht="15.75">
      <c r="C27" s="11"/>
      <c r="D27" s="11"/>
      <c r="E27" s="11"/>
      <c r="F27" s="159"/>
      <c r="G27" s="152"/>
      <c r="H27" s="11"/>
      <c r="I27" s="10"/>
      <c r="J27" s="10"/>
    </row>
    <row r="28" spans="1:10" ht="15.75">
      <c r="A28" s="48"/>
      <c r="C28" s="11"/>
      <c r="D28" s="11"/>
      <c r="E28" s="49"/>
      <c r="F28" s="158"/>
      <c r="G28" s="150"/>
      <c r="H28" s="11"/>
      <c r="I28" s="10"/>
      <c r="J28" s="10"/>
    </row>
    <row r="29" spans="1:10" ht="15.75">
      <c r="A29" s="48"/>
      <c r="C29" s="11"/>
      <c r="D29" s="11"/>
      <c r="E29" s="49"/>
      <c r="F29" s="158"/>
      <c r="G29" s="150"/>
      <c r="H29" s="11"/>
      <c r="I29" s="10"/>
      <c r="J29" s="10"/>
    </row>
    <row r="30" spans="3:10" ht="15.75">
      <c r="C30" s="11"/>
      <c r="D30" s="11"/>
      <c r="E30" s="150"/>
      <c r="F30" s="158"/>
      <c r="G30" s="150"/>
      <c r="H30" s="11"/>
      <c r="I30" s="10"/>
      <c r="J30" s="10"/>
    </row>
    <row r="31" spans="1:10" ht="15.75">
      <c r="A31" s="48" t="s">
        <v>2268</v>
      </c>
      <c r="C31" s="11"/>
      <c r="D31" s="11"/>
      <c r="E31" s="150"/>
      <c r="F31" s="158"/>
      <c r="G31" s="150"/>
      <c r="H31" s="11"/>
      <c r="I31" s="10"/>
      <c r="J31" s="10"/>
    </row>
    <row r="32" spans="1:10" ht="15.75">
      <c r="A32" s="48" t="s">
        <v>2269</v>
      </c>
      <c r="C32" s="11"/>
      <c r="D32" s="11"/>
      <c r="E32" s="150"/>
      <c r="F32" s="158"/>
      <c r="G32" s="150"/>
      <c r="H32" s="11"/>
      <c r="I32" s="10"/>
      <c r="J32" s="10"/>
    </row>
    <row r="33" spans="1:10" ht="15.75">
      <c r="A33" s="48" t="s">
        <v>2270</v>
      </c>
      <c r="C33" s="11"/>
      <c r="D33" s="11"/>
      <c r="E33" s="150"/>
      <c r="F33" s="158"/>
      <c r="G33" s="150"/>
      <c r="H33" s="11"/>
      <c r="I33" s="10"/>
      <c r="J33" s="10"/>
    </row>
    <row r="34" spans="1:10" ht="15.75">
      <c r="A34" s="48" t="s">
        <v>2271</v>
      </c>
      <c r="C34" s="11"/>
      <c r="D34" s="11"/>
      <c r="E34" s="150"/>
      <c r="F34" s="158"/>
      <c r="G34" s="150"/>
      <c r="H34" s="11"/>
      <c r="I34" s="10"/>
      <c r="J34" s="10"/>
    </row>
    <row r="35" spans="5:6" ht="15.75">
      <c r="E35" s="150"/>
      <c r="F35" s="160"/>
    </row>
    <row r="36" spans="5:6" ht="15.75">
      <c r="E36" s="150"/>
      <c r="F36" s="160"/>
    </row>
    <row r="37" spans="5:6" ht="15.75">
      <c r="E37" s="150"/>
      <c r="F37" s="160"/>
    </row>
    <row r="38" spans="5:6" ht="15.75">
      <c r="E38" s="150"/>
      <c r="F38" s="160"/>
    </row>
    <row r="39" ht="15.75">
      <c r="E39" s="150"/>
    </row>
    <row r="40" ht="15.75">
      <c r="E40" s="150"/>
    </row>
    <row r="41" ht="15.75">
      <c r="E41" s="150"/>
    </row>
    <row r="42" ht="15.75">
      <c r="E42" s="150"/>
    </row>
    <row r="43" ht="15.75">
      <c r="E43" s="150"/>
    </row>
    <row r="44" ht="15.75">
      <c r="E44" s="150"/>
    </row>
  </sheetData>
  <sheetProtection password="C61A" sheet="1" objects="1" scenarios="1" selectLockedCells="1"/>
  <mergeCells count="2">
    <mergeCell ref="C7:H7"/>
    <mergeCell ref="C9:H9"/>
  </mergeCells>
  <conditionalFormatting sqref="F13:H25">
    <cfRule type="cellIs" priority="12" dxfId="115" operator="equal" stopIfTrue="1">
      <formula>""</formula>
    </cfRule>
  </conditionalFormatting>
  <dataValidations count="3">
    <dataValidation type="decimal" operator="lessThan" allowBlank="1" showInputMessage="1" showErrorMessage="1" sqref="H13:H25">
      <formula1>999999999999</formula1>
    </dataValidation>
    <dataValidation type="list" operator="lessThan" allowBlank="1" showInputMessage="1" showErrorMessage="1" errorTitle="Aplicativo de Informações - TCE:" error="Selecionar um dos tipos listados." sqref="F13:F25">
      <formula1>$A$31:$A$34</formula1>
    </dataValidation>
    <dataValidation allowBlank="1" showInputMessage="1" showErrorMessage="1" promptTitle="Aplicativo de Informações - TCE:" prompt="Informe o número do normativo base para fixação do subsídio dos agentes políticos." sqref="G13:G25"/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7">
    <tabColor theme="2" tint="-0.24997000396251678"/>
  </sheetPr>
  <dimension ref="A2:FE2010"/>
  <sheetViews>
    <sheetView showGridLines="0" showRowColHeaders="0" zoomScale="70" zoomScaleNormal="70" zoomScaleSheetLayoutView="95" zoomScalePageLayoutView="0" workbookViewId="0" topLeftCell="A1">
      <selection activeCell="G85" sqref="G85"/>
    </sheetView>
  </sheetViews>
  <sheetFormatPr defaultColWidth="10.66015625" defaultRowHeight="12.75"/>
  <cols>
    <col min="1" max="1" width="3" style="171" customWidth="1"/>
    <col min="2" max="2" width="10.16015625" style="172" customWidth="1"/>
    <col min="3" max="3" width="34.5" style="172" customWidth="1"/>
    <col min="4" max="4" width="14" style="172" customWidth="1"/>
    <col min="5" max="5" width="51.16015625" style="171" customWidth="1"/>
    <col min="6" max="6" width="32" style="171" customWidth="1"/>
    <col min="7" max="7" width="121" style="171" customWidth="1"/>
    <col min="8" max="8" width="30" style="173" customWidth="1"/>
    <col min="9" max="9" width="26.16015625" style="172" customWidth="1"/>
    <col min="10" max="10" width="10.66015625" style="174" customWidth="1"/>
    <col min="11" max="11" width="27.33203125" style="174" customWidth="1"/>
    <col min="12" max="16384" width="10.66015625" style="174" customWidth="1"/>
  </cols>
  <sheetData>
    <row r="1" ht="62.25" customHeight="1"/>
    <row r="2" ht="15">
      <c r="B2" s="175" t="s">
        <v>960</v>
      </c>
    </row>
    <row r="3" spans="2:4" ht="15">
      <c r="B3" s="171" t="s">
        <v>965</v>
      </c>
      <c r="C3" s="176"/>
      <c r="D3" s="176">
        <v>2014</v>
      </c>
    </row>
    <row r="4" spans="2:4" ht="15">
      <c r="B4" s="171" t="s">
        <v>966</v>
      </c>
      <c r="C4" s="177"/>
      <c r="D4" s="177" t="str">
        <f>R_Prefeitura</f>
        <v>SIRINHAÉM</v>
      </c>
    </row>
    <row r="5" spans="1:9" ht="15">
      <c r="A5" s="178"/>
      <c r="B5" s="179" t="s">
        <v>967</v>
      </c>
      <c r="C5" s="179"/>
      <c r="D5" s="179" t="str">
        <f>Sumário!G9</f>
        <v>P146</v>
      </c>
      <c r="F5" s="175"/>
      <c r="G5" s="178"/>
      <c r="H5" s="180"/>
      <c r="I5" s="219"/>
    </row>
    <row r="6" ht="15">
      <c r="I6" s="219"/>
    </row>
    <row r="7" spans="2:9" ht="15">
      <c r="B7" s="199" t="s">
        <v>764</v>
      </c>
      <c r="C7" s="182" t="s">
        <v>962</v>
      </c>
      <c r="D7" s="199" t="s">
        <v>964</v>
      </c>
      <c r="E7" s="181" t="s">
        <v>766</v>
      </c>
      <c r="F7" s="181" t="s">
        <v>767</v>
      </c>
      <c r="G7" s="174" t="s">
        <v>963</v>
      </c>
      <c r="H7" s="208" t="str">
        <f>D5</f>
        <v>P146</v>
      </c>
      <c r="I7" s="208" t="s">
        <v>961</v>
      </c>
    </row>
    <row r="8" ht="15">
      <c r="G8" s="181"/>
    </row>
    <row r="9" spans="1:9" ht="15">
      <c r="A9" s="181"/>
      <c r="B9" s="182">
        <v>2</v>
      </c>
      <c r="C9" s="176" t="s">
        <v>968</v>
      </c>
      <c r="D9" s="182">
        <f>$D$3</f>
        <v>2014</v>
      </c>
      <c r="E9" s="183" t="s">
        <v>363</v>
      </c>
      <c r="F9" s="184"/>
      <c r="G9" s="185" t="s">
        <v>969</v>
      </c>
      <c r="H9" s="186" t="s">
        <v>970</v>
      </c>
      <c r="I9" s="182"/>
    </row>
    <row r="10" spans="1:9" ht="15">
      <c r="A10" s="181"/>
      <c r="B10" s="182">
        <v>2</v>
      </c>
      <c r="C10" s="176" t="s">
        <v>968</v>
      </c>
      <c r="D10" s="182">
        <f aca="true" t="shared" si="0" ref="D10:D73">$D$3</f>
        <v>2014</v>
      </c>
      <c r="E10" s="176" t="s">
        <v>971</v>
      </c>
      <c r="F10" s="176" t="s">
        <v>972</v>
      </c>
      <c r="G10" s="176" t="s">
        <v>973</v>
      </c>
      <c r="H10" s="186" t="s">
        <v>970</v>
      </c>
      <c r="I10" s="220" t="str">
        <f>'Ordenadores de Despesas'!C13</f>
        <v>Franz Araújo Hacker</v>
      </c>
    </row>
    <row r="11" spans="1:9" ht="15">
      <c r="A11" s="181"/>
      <c r="B11" s="182">
        <v>2</v>
      </c>
      <c r="C11" s="176" t="s">
        <v>968</v>
      </c>
      <c r="D11" s="182">
        <f t="shared" si="0"/>
        <v>2014</v>
      </c>
      <c r="E11" s="176" t="s">
        <v>974</v>
      </c>
      <c r="F11" s="176" t="s">
        <v>972</v>
      </c>
      <c r="G11" s="176" t="s">
        <v>975</v>
      </c>
      <c r="H11" s="186" t="s">
        <v>241</v>
      </c>
      <c r="I11" s="221">
        <f>'Ordenadores de Despesas'!E13</f>
        <v>71145010482</v>
      </c>
    </row>
    <row r="12" spans="1:9" ht="15">
      <c r="A12" s="181"/>
      <c r="B12" s="182">
        <v>2</v>
      </c>
      <c r="C12" s="176" t="s">
        <v>968</v>
      </c>
      <c r="D12" s="182">
        <f t="shared" si="0"/>
        <v>2014</v>
      </c>
      <c r="E12" s="176" t="s">
        <v>976</v>
      </c>
      <c r="F12" s="176" t="s">
        <v>972</v>
      </c>
      <c r="G12" s="176" t="s">
        <v>977</v>
      </c>
      <c r="H12" s="186" t="s">
        <v>970</v>
      </c>
      <c r="I12" s="220" t="str">
        <f>'Ordenadores de Despesas'!F13</f>
        <v>Casado</v>
      </c>
    </row>
    <row r="13" spans="1:9" ht="15">
      <c r="A13" s="181"/>
      <c r="B13" s="182">
        <v>2</v>
      </c>
      <c r="C13" s="176" t="s">
        <v>968</v>
      </c>
      <c r="D13" s="182">
        <f t="shared" si="0"/>
        <v>2014</v>
      </c>
      <c r="E13" s="176" t="s">
        <v>978</v>
      </c>
      <c r="F13" s="176" t="s">
        <v>972</v>
      </c>
      <c r="G13" s="176" t="s">
        <v>979</v>
      </c>
      <c r="H13" s="186" t="s">
        <v>970</v>
      </c>
      <c r="I13" s="220" t="str">
        <f>'Ordenadores de Despesas'!G13</f>
        <v>Lot. Novo Sirinhaém - Sirinhaém</v>
      </c>
    </row>
    <row r="14" spans="1:9" ht="15">
      <c r="A14" s="181"/>
      <c r="B14" s="182">
        <v>2</v>
      </c>
      <c r="C14" s="176" t="s">
        <v>968</v>
      </c>
      <c r="D14" s="182">
        <f t="shared" si="0"/>
        <v>2014</v>
      </c>
      <c r="E14" s="176" t="s">
        <v>980</v>
      </c>
      <c r="F14" s="176" t="s">
        <v>972</v>
      </c>
      <c r="G14" s="176" t="s">
        <v>981</v>
      </c>
      <c r="H14" s="186" t="s">
        <v>368</v>
      </c>
      <c r="I14" s="222">
        <f>'Ordenadores de Despesas'!H13</f>
        <v>41640</v>
      </c>
    </row>
    <row r="15" spans="1:9" ht="15">
      <c r="A15" s="181"/>
      <c r="B15" s="182">
        <v>2</v>
      </c>
      <c r="C15" s="176" t="s">
        <v>968</v>
      </c>
      <c r="D15" s="182">
        <f t="shared" si="0"/>
        <v>2014</v>
      </c>
      <c r="E15" s="176" t="s">
        <v>982</v>
      </c>
      <c r="F15" s="176" t="s">
        <v>972</v>
      </c>
      <c r="G15" s="176" t="s">
        <v>983</v>
      </c>
      <c r="H15" s="186" t="s">
        <v>368</v>
      </c>
      <c r="I15" s="222">
        <f>'Ordenadores de Despesas'!I13</f>
        <v>42004</v>
      </c>
    </row>
    <row r="16" spans="1:9" ht="15">
      <c r="A16" s="181"/>
      <c r="B16" s="182">
        <v>2</v>
      </c>
      <c r="C16" s="176" t="s">
        <v>968</v>
      </c>
      <c r="D16" s="182">
        <f t="shared" si="0"/>
        <v>2014</v>
      </c>
      <c r="E16" s="176" t="s">
        <v>984</v>
      </c>
      <c r="F16" s="176" t="s">
        <v>972</v>
      </c>
      <c r="G16" s="176" t="s">
        <v>991</v>
      </c>
      <c r="H16" s="186" t="s">
        <v>970</v>
      </c>
      <c r="I16" s="220" t="str">
        <f>'Ordenadores de Despesas'!C14</f>
        <v>Débora Maria da Fonseca Menezes</v>
      </c>
    </row>
    <row r="17" spans="1:9" ht="15">
      <c r="A17" s="181"/>
      <c r="B17" s="182">
        <v>2</v>
      </c>
      <c r="C17" s="176" t="s">
        <v>968</v>
      </c>
      <c r="D17" s="182">
        <f t="shared" si="0"/>
        <v>2014</v>
      </c>
      <c r="E17" s="176" t="s">
        <v>985</v>
      </c>
      <c r="F17" s="176" t="s">
        <v>972</v>
      </c>
      <c r="G17" s="176" t="s">
        <v>993</v>
      </c>
      <c r="H17" s="186" t="s">
        <v>241</v>
      </c>
      <c r="I17" s="221">
        <f>'Ordenadores de Despesas'!E14</f>
        <v>3813447464</v>
      </c>
    </row>
    <row r="18" spans="1:9" ht="15">
      <c r="A18" s="181"/>
      <c r="B18" s="182">
        <v>2</v>
      </c>
      <c r="C18" s="176" t="s">
        <v>968</v>
      </c>
      <c r="D18" s="182">
        <f t="shared" si="0"/>
        <v>2014</v>
      </c>
      <c r="E18" s="176" t="s">
        <v>986</v>
      </c>
      <c r="F18" s="176" t="s">
        <v>972</v>
      </c>
      <c r="G18" s="176" t="s">
        <v>995</v>
      </c>
      <c r="H18" s="186" t="s">
        <v>970</v>
      </c>
      <c r="I18" s="220" t="str">
        <f>'Ordenadores de Despesas'!F14</f>
        <v>Casada</v>
      </c>
    </row>
    <row r="19" spans="1:9" ht="15">
      <c r="A19" s="181"/>
      <c r="B19" s="182">
        <v>2</v>
      </c>
      <c r="C19" s="176" t="s">
        <v>968</v>
      </c>
      <c r="D19" s="182">
        <f t="shared" si="0"/>
        <v>2014</v>
      </c>
      <c r="E19" s="176" t="s">
        <v>987</v>
      </c>
      <c r="F19" s="176" t="s">
        <v>972</v>
      </c>
      <c r="G19" s="176" t="s">
        <v>997</v>
      </c>
      <c r="H19" s="186" t="s">
        <v>970</v>
      </c>
      <c r="I19" s="220" t="str">
        <f>'Ordenadores de Despesas'!G14</f>
        <v>Engenho Conceição</v>
      </c>
    </row>
    <row r="20" spans="1:9" ht="15">
      <c r="A20" s="181"/>
      <c r="B20" s="182">
        <v>2</v>
      </c>
      <c r="C20" s="176" t="s">
        <v>968</v>
      </c>
      <c r="D20" s="182">
        <f t="shared" si="0"/>
        <v>2014</v>
      </c>
      <c r="E20" s="176" t="s">
        <v>988</v>
      </c>
      <c r="F20" s="176" t="s">
        <v>972</v>
      </c>
      <c r="G20" s="176" t="s">
        <v>999</v>
      </c>
      <c r="H20" s="186" t="s">
        <v>368</v>
      </c>
      <c r="I20" s="222">
        <f>'Ordenadores de Despesas'!H14</f>
        <v>41928</v>
      </c>
    </row>
    <row r="21" spans="1:9" ht="15">
      <c r="A21" s="181"/>
      <c r="B21" s="182">
        <v>2</v>
      </c>
      <c r="C21" s="176" t="s">
        <v>968</v>
      </c>
      <c r="D21" s="182">
        <f t="shared" si="0"/>
        <v>2014</v>
      </c>
      <c r="E21" s="176" t="s">
        <v>989</v>
      </c>
      <c r="F21" s="176" t="s">
        <v>972</v>
      </c>
      <c r="G21" s="176" t="s">
        <v>1001</v>
      </c>
      <c r="H21" s="186" t="s">
        <v>368</v>
      </c>
      <c r="I21" s="222">
        <f>'Ordenadores de Despesas'!I14</f>
        <v>41938</v>
      </c>
    </row>
    <row r="22" spans="1:9" ht="15">
      <c r="A22" s="181"/>
      <c r="B22" s="182">
        <v>2</v>
      </c>
      <c r="C22" s="176" t="s">
        <v>968</v>
      </c>
      <c r="D22" s="182">
        <f t="shared" si="0"/>
        <v>2014</v>
      </c>
      <c r="E22" s="176" t="s">
        <v>990</v>
      </c>
      <c r="F22" s="176" t="s">
        <v>972</v>
      </c>
      <c r="G22" s="176" t="s">
        <v>2161</v>
      </c>
      <c r="H22" s="186" t="s">
        <v>970</v>
      </c>
      <c r="I22" s="220">
        <f>'Ordenadores de Despesas'!C15</f>
        <v>0</v>
      </c>
    </row>
    <row r="23" spans="1:9" ht="15">
      <c r="A23" s="181"/>
      <c r="B23" s="182">
        <v>2</v>
      </c>
      <c r="C23" s="176" t="s">
        <v>968</v>
      </c>
      <c r="D23" s="182">
        <f t="shared" si="0"/>
        <v>2014</v>
      </c>
      <c r="E23" s="176" t="s">
        <v>992</v>
      </c>
      <c r="F23" s="176" t="s">
        <v>972</v>
      </c>
      <c r="G23" s="176" t="s">
        <v>2162</v>
      </c>
      <c r="H23" s="186" t="s">
        <v>241</v>
      </c>
      <c r="I23" s="221">
        <f>'Ordenadores de Despesas'!E15</f>
        <v>0</v>
      </c>
    </row>
    <row r="24" spans="1:9" ht="15">
      <c r="A24" s="181"/>
      <c r="B24" s="182">
        <v>2</v>
      </c>
      <c r="C24" s="176" t="s">
        <v>968</v>
      </c>
      <c r="D24" s="182">
        <f t="shared" si="0"/>
        <v>2014</v>
      </c>
      <c r="E24" s="176" t="s">
        <v>994</v>
      </c>
      <c r="F24" s="176" t="s">
        <v>972</v>
      </c>
      <c r="G24" s="176" t="s">
        <v>2163</v>
      </c>
      <c r="H24" s="186" t="s">
        <v>970</v>
      </c>
      <c r="I24" s="220">
        <f>'Ordenadores de Despesas'!F15</f>
        <v>0</v>
      </c>
    </row>
    <row r="25" spans="1:9" ht="15">
      <c r="A25" s="181"/>
      <c r="B25" s="182">
        <v>2</v>
      </c>
      <c r="C25" s="176" t="s">
        <v>968</v>
      </c>
      <c r="D25" s="182">
        <f t="shared" si="0"/>
        <v>2014</v>
      </c>
      <c r="E25" s="176" t="s">
        <v>996</v>
      </c>
      <c r="F25" s="176" t="s">
        <v>972</v>
      </c>
      <c r="G25" s="176" t="s">
        <v>2164</v>
      </c>
      <c r="H25" s="186" t="s">
        <v>970</v>
      </c>
      <c r="I25" s="220">
        <f>'Ordenadores de Despesas'!G15</f>
        <v>0</v>
      </c>
    </row>
    <row r="26" spans="1:9" ht="15">
      <c r="A26" s="181"/>
      <c r="B26" s="182">
        <v>2</v>
      </c>
      <c r="C26" s="176" t="s">
        <v>968</v>
      </c>
      <c r="D26" s="182">
        <f t="shared" si="0"/>
        <v>2014</v>
      </c>
      <c r="E26" s="176" t="s">
        <v>998</v>
      </c>
      <c r="F26" s="176" t="s">
        <v>972</v>
      </c>
      <c r="G26" s="176" t="s">
        <v>2165</v>
      </c>
      <c r="H26" s="186" t="s">
        <v>368</v>
      </c>
      <c r="I26" s="222">
        <f>'Ordenadores de Despesas'!H15</f>
        <v>0</v>
      </c>
    </row>
    <row r="27" spans="1:9" ht="15">
      <c r="A27" s="181"/>
      <c r="B27" s="182">
        <v>2</v>
      </c>
      <c r="C27" s="176" t="s">
        <v>968</v>
      </c>
      <c r="D27" s="182">
        <f t="shared" si="0"/>
        <v>2014</v>
      </c>
      <c r="E27" s="176" t="s">
        <v>1000</v>
      </c>
      <c r="F27" s="176" t="s">
        <v>972</v>
      </c>
      <c r="G27" s="176" t="s">
        <v>2166</v>
      </c>
      <c r="H27" s="186" t="s">
        <v>368</v>
      </c>
      <c r="I27" s="222">
        <f>'Ordenadores de Despesas'!I15</f>
        <v>0</v>
      </c>
    </row>
    <row r="28" spans="1:9" ht="15">
      <c r="A28" s="181"/>
      <c r="B28" s="182">
        <v>2</v>
      </c>
      <c r="C28" s="176" t="s">
        <v>968</v>
      </c>
      <c r="D28" s="182">
        <f t="shared" si="0"/>
        <v>2014</v>
      </c>
      <c r="E28" s="176" t="s">
        <v>1002</v>
      </c>
      <c r="F28" s="176" t="s">
        <v>972</v>
      </c>
      <c r="G28" s="176" t="s">
        <v>2167</v>
      </c>
      <c r="H28" s="186" t="s">
        <v>970</v>
      </c>
      <c r="I28" s="220">
        <f>'Ordenadores de Despesas'!C16</f>
        <v>0</v>
      </c>
    </row>
    <row r="29" spans="1:9" ht="15">
      <c r="A29" s="181"/>
      <c r="B29" s="182">
        <v>2</v>
      </c>
      <c r="C29" s="176" t="s">
        <v>968</v>
      </c>
      <c r="D29" s="182">
        <f t="shared" si="0"/>
        <v>2014</v>
      </c>
      <c r="E29" s="176" t="s">
        <v>1003</v>
      </c>
      <c r="F29" s="176" t="s">
        <v>972</v>
      </c>
      <c r="G29" s="176" t="s">
        <v>2168</v>
      </c>
      <c r="H29" s="186" t="s">
        <v>241</v>
      </c>
      <c r="I29" s="221">
        <f>'Ordenadores de Despesas'!E16</f>
        <v>0</v>
      </c>
    </row>
    <row r="30" spans="1:9" ht="15">
      <c r="A30" s="181"/>
      <c r="B30" s="182">
        <v>2</v>
      </c>
      <c r="C30" s="176" t="s">
        <v>968</v>
      </c>
      <c r="D30" s="182">
        <f t="shared" si="0"/>
        <v>2014</v>
      </c>
      <c r="E30" s="176" t="s">
        <v>1004</v>
      </c>
      <c r="F30" s="176" t="s">
        <v>972</v>
      </c>
      <c r="G30" s="176" t="s">
        <v>2169</v>
      </c>
      <c r="H30" s="186" t="s">
        <v>970</v>
      </c>
      <c r="I30" s="220">
        <f>'Ordenadores de Despesas'!F16</f>
        <v>0</v>
      </c>
    </row>
    <row r="31" spans="1:9" ht="15">
      <c r="A31" s="181"/>
      <c r="B31" s="182">
        <v>2</v>
      </c>
      <c r="C31" s="176" t="s">
        <v>968</v>
      </c>
      <c r="D31" s="182">
        <f t="shared" si="0"/>
        <v>2014</v>
      </c>
      <c r="E31" s="176" t="s">
        <v>1005</v>
      </c>
      <c r="F31" s="176" t="s">
        <v>972</v>
      </c>
      <c r="G31" s="176" t="s">
        <v>2170</v>
      </c>
      <c r="H31" s="186" t="s">
        <v>970</v>
      </c>
      <c r="I31" s="220">
        <f>'Ordenadores de Despesas'!G16</f>
        <v>0</v>
      </c>
    </row>
    <row r="32" spans="1:9" ht="15">
      <c r="A32" s="181"/>
      <c r="B32" s="182">
        <v>2</v>
      </c>
      <c r="C32" s="176" t="s">
        <v>968</v>
      </c>
      <c r="D32" s="182">
        <f t="shared" si="0"/>
        <v>2014</v>
      </c>
      <c r="E32" s="176" t="s">
        <v>1006</v>
      </c>
      <c r="F32" s="176" t="s">
        <v>972</v>
      </c>
      <c r="G32" s="176" t="s">
        <v>2171</v>
      </c>
      <c r="H32" s="186" t="s">
        <v>368</v>
      </c>
      <c r="I32" s="222">
        <f>'Ordenadores de Despesas'!H16</f>
        <v>0</v>
      </c>
    </row>
    <row r="33" spans="1:9" ht="15">
      <c r="A33" s="181"/>
      <c r="B33" s="182">
        <v>2</v>
      </c>
      <c r="C33" s="176" t="s">
        <v>968</v>
      </c>
      <c r="D33" s="182">
        <f t="shared" si="0"/>
        <v>2014</v>
      </c>
      <c r="E33" s="176" t="s">
        <v>1007</v>
      </c>
      <c r="F33" s="176" t="s">
        <v>972</v>
      </c>
      <c r="G33" s="176" t="s">
        <v>2172</v>
      </c>
      <c r="H33" s="186" t="s">
        <v>368</v>
      </c>
      <c r="I33" s="222">
        <f>'Ordenadores de Despesas'!I16</f>
        <v>0</v>
      </c>
    </row>
    <row r="34" spans="1:9" ht="15">
      <c r="A34" s="181"/>
      <c r="B34" s="182">
        <v>3</v>
      </c>
      <c r="C34" s="176" t="s">
        <v>1008</v>
      </c>
      <c r="D34" s="182">
        <f t="shared" si="0"/>
        <v>2014</v>
      </c>
      <c r="E34" s="176" t="s">
        <v>1009</v>
      </c>
      <c r="F34" s="176" t="s">
        <v>375</v>
      </c>
      <c r="G34" s="174" t="s">
        <v>376</v>
      </c>
      <c r="H34" s="187" t="s">
        <v>1010</v>
      </c>
      <c r="I34" s="223">
        <f>'Receita Arrecadada'!F14</f>
        <v>70083296.92</v>
      </c>
    </row>
    <row r="35" spans="1:9" ht="15">
      <c r="A35" s="181"/>
      <c r="B35" s="182">
        <v>3</v>
      </c>
      <c r="C35" s="176" t="s">
        <v>1008</v>
      </c>
      <c r="D35" s="182">
        <f t="shared" si="0"/>
        <v>2014</v>
      </c>
      <c r="E35" s="176" t="s">
        <v>1011</v>
      </c>
      <c r="F35" s="176" t="s">
        <v>378</v>
      </c>
      <c r="G35" s="174" t="s">
        <v>379</v>
      </c>
      <c r="H35" s="187" t="s">
        <v>1010</v>
      </c>
      <c r="I35" s="223">
        <f>'Receita Arrecadada'!F15</f>
        <v>2610338.8400000003</v>
      </c>
    </row>
    <row r="36" spans="1:9" ht="15">
      <c r="A36" s="181"/>
      <c r="B36" s="182">
        <v>3</v>
      </c>
      <c r="C36" s="176" t="s">
        <v>1008</v>
      </c>
      <c r="D36" s="182">
        <f t="shared" si="0"/>
        <v>2014</v>
      </c>
      <c r="E36" s="176" t="s">
        <v>1012</v>
      </c>
      <c r="F36" s="176" t="s">
        <v>380</v>
      </c>
      <c r="G36" s="174" t="s">
        <v>381</v>
      </c>
      <c r="H36" s="187" t="s">
        <v>1010</v>
      </c>
      <c r="I36" s="223">
        <f>'Receita Arrecadada'!F16</f>
        <v>2423510.9400000004</v>
      </c>
    </row>
    <row r="37" spans="1:9" ht="15">
      <c r="A37" s="181"/>
      <c r="B37" s="182">
        <v>3</v>
      </c>
      <c r="C37" s="176" t="s">
        <v>1008</v>
      </c>
      <c r="D37" s="182">
        <f t="shared" si="0"/>
        <v>2014</v>
      </c>
      <c r="E37" s="176" t="s">
        <v>1013</v>
      </c>
      <c r="F37" s="176" t="s">
        <v>382</v>
      </c>
      <c r="G37" s="174" t="s">
        <v>383</v>
      </c>
      <c r="H37" s="187" t="s">
        <v>1010</v>
      </c>
      <c r="I37" s="223">
        <f>'Receita Arrecadada'!F17</f>
        <v>1715152.6500000001</v>
      </c>
    </row>
    <row r="38" spans="1:9" ht="15">
      <c r="A38" s="181"/>
      <c r="B38" s="182">
        <v>3</v>
      </c>
      <c r="C38" s="176" t="s">
        <v>1008</v>
      </c>
      <c r="D38" s="182">
        <f t="shared" si="0"/>
        <v>2014</v>
      </c>
      <c r="E38" s="176" t="s">
        <v>1014</v>
      </c>
      <c r="F38" s="176" t="s">
        <v>384</v>
      </c>
      <c r="G38" s="174" t="s">
        <v>385</v>
      </c>
      <c r="H38" s="187" t="s">
        <v>1010</v>
      </c>
      <c r="I38" s="223">
        <f>'Receita Arrecadada'!F18</f>
        <v>696568.9</v>
      </c>
    </row>
    <row r="39" spans="1:9" ht="15">
      <c r="A39" s="181"/>
      <c r="B39" s="182">
        <v>3</v>
      </c>
      <c r="C39" s="176" t="s">
        <v>1008</v>
      </c>
      <c r="D39" s="182">
        <f t="shared" si="0"/>
        <v>2014</v>
      </c>
      <c r="E39" s="176" t="s">
        <v>1015</v>
      </c>
      <c r="F39" s="176" t="s">
        <v>386</v>
      </c>
      <c r="G39" s="174" t="s">
        <v>387</v>
      </c>
      <c r="H39" s="187" t="s">
        <v>1010</v>
      </c>
      <c r="I39" s="223">
        <f>'Receita Arrecadada'!F19</f>
        <v>843968.92</v>
      </c>
    </row>
    <row r="40" spans="1:9" ht="15">
      <c r="A40" s="181"/>
      <c r="B40" s="182">
        <v>3</v>
      </c>
      <c r="C40" s="176" t="s">
        <v>1008</v>
      </c>
      <c r="D40" s="182">
        <f t="shared" si="0"/>
        <v>2014</v>
      </c>
      <c r="E40" s="176" t="s">
        <v>1016</v>
      </c>
      <c r="F40" s="176" t="s">
        <v>388</v>
      </c>
      <c r="G40" s="174" t="s">
        <v>389</v>
      </c>
      <c r="H40" s="187" t="s">
        <v>1010</v>
      </c>
      <c r="I40" s="223">
        <f>'Receita Arrecadada'!F20</f>
        <v>843968.92</v>
      </c>
    </row>
    <row r="41" spans="1:9" ht="15">
      <c r="A41" s="181"/>
      <c r="B41" s="182">
        <v>3</v>
      </c>
      <c r="C41" s="176" t="s">
        <v>1008</v>
      </c>
      <c r="D41" s="182">
        <f t="shared" si="0"/>
        <v>2014</v>
      </c>
      <c r="E41" s="176" t="s">
        <v>1017</v>
      </c>
      <c r="F41" s="176" t="s">
        <v>390</v>
      </c>
      <c r="G41" s="174" t="s">
        <v>391</v>
      </c>
      <c r="H41" s="187" t="s">
        <v>1010</v>
      </c>
      <c r="I41" s="223">
        <f>'Receita Arrecadada'!F21</f>
        <v>0</v>
      </c>
    </row>
    <row r="42" spans="1:9" ht="15">
      <c r="A42" s="181"/>
      <c r="B42" s="182">
        <v>3</v>
      </c>
      <c r="C42" s="176" t="s">
        <v>1008</v>
      </c>
      <c r="D42" s="182">
        <f t="shared" si="0"/>
        <v>2014</v>
      </c>
      <c r="E42" s="176" t="s">
        <v>1018</v>
      </c>
      <c r="F42" s="176" t="s">
        <v>392</v>
      </c>
      <c r="G42" s="174" t="s">
        <v>393</v>
      </c>
      <c r="H42" s="187" t="s">
        <v>1010</v>
      </c>
      <c r="I42" s="223">
        <f>'Receita Arrecadada'!F22</f>
        <v>174614.83</v>
      </c>
    </row>
    <row r="43" spans="1:9" ht="15">
      <c r="A43" s="181"/>
      <c r="B43" s="182">
        <v>3</v>
      </c>
      <c r="C43" s="176" t="s">
        <v>1008</v>
      </c>
      <c r="D43" s="182">
        <f t="shared" si="0"/>
        <v>2014</v>
      </c>
      <c r="E43" s="176" t="s">
        <v>1019</v>
      </c>
      <c r="F43" s="176" t="s">
        <v>394</v>
      </c>
      <c r="G43" s="174" t="s">
        <v>395</v>
      </c>
      <c r="H43" s="187" t="s">
        <v>1010</v>
      </c>
      <c r="I43" s="223">
        <f>'Receita Arrecadada'!F23</f>
        <v>708358.29</v>
      </c>
    </row>
    <row r="44" spans="1:9" ht="15">
      <c r="A44" s="181"/>
      <c r="B44" s="182">
        <v>3</v>
      </c>
      <c r="C44" s="176" t="s">
        <v>1008</v>
      </c>
      <c r="D44" s="182">
        <f t="shared" si="0"/>
        <v>2014</v>
      </c>
      <c r="E44" s="176" t="s">
        <v>1020</v>
      </c>
      <c r="F44" s="176" t="s">
        <v>396</v>
      </c>
      <c r="G44" s="174" t="s">
        <v>397</v>
      </c>
      <c r="H44" s="187" t="s">
        <v>1010</v>
      </c>
      <c r="I44" s="223">
        <f>'Receita Arrecadada'!F24</f>
        <v>708358.29</v>
      </c>
    </row>
    <row r="45" spans="1:9" ht="15">
      <c r="A45" s="181"/>
      <c r="B45" s="182">
        <v>3</v>
      </c>
      <c r="C45" s="176" t="s">
        <v>1008</v>
      </c>
      <c r="D45" s="182">
        <f t="shared" si="0"/>
        <v>2014</v>
      </c>
      <c r="E45" s="176" t="s">
        <v>1021</v>
      </c>
      <c r="F45" s="176" t="s">
        <v>398</v>
      </c>
      <c r="G45" s="174" t="s">
        <v>399</v>
      </c>
      <c r="H45" s="187" t="s">
        <v>1010</v>
      </c>
      <c r="I45" s="223">
        <f>'Receita Arrecadada'!F25</f>
        <v>186827.90000000002</v>
      </c>
    </row>
    <row r="46" spans="1:9" ht="15">
      <c r="A46" s="181"/>
      <c r="B46" s="182">
        <v>3</v>
      </c>
      <c r="C46" s="176" t="s">
        <v>1008</v>
      </c>
      <c r="D46" s="182">
        <f t="shared" si="0"/>
        <v>2014</v>
      </c>
      <c r="E46" s="176" t="s">
        <v>1022</v>
      </c>
      <c r="F46" s="176" t="s">
        <v>400</v>
      </c>
      <c r="G46" s="174" t="s">
        <v>401</v>
      </c>
      <c r="H46" s="187" t="s">
        <v>1010</v>
      </c>
      <c r="I46" s="223">
        <f>'Receita Arrecadada'!F26</f>
        <v>72500.88</v>
      </c>
    </row>
    <row r="47" spans="1:9" ht="15">
      <c r="A47" s="181"/>
      <c r="B47" s="182">
        <v>3</v>
      </c>
      <c r="C47" s="176" t="s">
        <v>1008</v>
      </c>
      <c r="D47" s="182">
        <f t="shared" si="0"/>
        <v>2014</v>
      </c>
      <c r="E47" s="176" t="s">
        <v>1023</v>
      </c>
      <c r="F47" s="176" t="s">
        <v>402</v>
      </c>
      <c r="G47" s="174" t="s">
        <v>403</v>
      </c>
      <c r="H47" s="187" t="s">
        <v>1010</v>
      </c>
      <c r="I47" s="223">
        <f>'Receita Arrecadada'!F27</f>
        <v>114327.02</v>
      </c>
    </row>
    <row r="48" spans="1:9" ht="15">
      <c r="A48" s="181"/>
      <c r="B48" s="182">
        <v>3</v>
      </c>
      <c r="C48" s="176" t="s">
        <v>1008</v>
      </c>
      <c r="D48" s="182">
        <f t="shared" si="0"/>
        <v>2014</v>
      </c>
      <c r="E48" s="176" t="s">
        <v>1024</v>
      </c>
      <c r="F48" s="176" t="s">
        <v>404</v>
      </c>
      <c r="G48" s="174" t="s">
        <v>405</v>
      </c>
      <c r="H48" s="187" t="s">
        <v>1010</v>
      </c>
      <c r="I48" s="223">
        <f>'Receita Arrecadada'!F28</f>
        <v>0</v>
      </c>
    </row>
    <row r="49" spans="1:9" ht="15">
      <c r="A49" s="181"/>
      <c r="B49" s="182">
        <v>3</v>
      </c>
      <c r="C49" s="176" t="s">
        <v>1008</v>
      </c>
      <c r="D49" s="182">
        <f t="shared" si="0"/>
        <v>2014</v>
      </c>
      <c r="E49" s="176" t="s">
        <v>1025</v>
      </c>
      <c r="F49" s="176" t="s">
        <v>406</v>
      </c>
      <c r="G49" s="174" t="s">
        <v>407</v>
      </c>
      <c r="H49" s="187" t="s">
        <v>1010</v>
      </c>
      <c r="I49" s="223">
        <f>'Receita Arrecadada'!F29</f>
        <v>8400633.450000001</v>
      </c>
    </row>
    <row r="50" spans="1:9" ht="15">
      <c r="A50" s="181"/>
      <c r="B50" s="182">
        <v>3</v>
      </c>
      <c r="C50" s="176" t="s">
        <v>1008</v>
      </c>
      <c r="D50" s="182">
        <f t="shared" si="0"/>
        <v>2014</v>
      </c>
      <c r="E50" s="176" t="s">
        <v>1026</v>
      </c>
      <c r="F50" s="176" t="s">
        <v>408</v>
      </c>
      <c r="G50" s="174" t="s">
        <v>409</v>
      </c>
      <c r="H50" s="187" t="s">
        <v>1010</v>
      </c>
      <c r="I50" s="223">
        <f>'Receita Arrecadada'!F30</f>
        <v>7964036.03</v>
      </c>
    </row>
    <row r="51" spans="1:9" ht="15">
      <c r="A51" s="181"/>
      <c r="B51" s="182">
        <v>3</v>
      </c>
      <c r="C51" s="176" t="s">
        <v>1008</v>
      </c>
      <c r="D51" s="182">
        <f t="shared" si="0"/>
        <v>2014</v>
      </c>
      <c r="E51" s="176" t="s">
        <v>1027</v>
      </c>
      <c r="F51" s="176" t="s">
        <v>676</v>
      </c>
      <c r="G51" s="174" t="s">
        <v>279</v>
      </c>
      <c r="H51" s="187" t="s">
        <v>1010</v>
      </c>
      <c r="I51" s="223">
        <f>'Receita Arrecadada'!F31</f>
        <v>7964036.03</v>
      </c>
    </row>
    <row r="52" spans="1:9" ht="15">
      <c r="A52" s="181"/>
      <c r="B52" s="182">
        <v>3</v>
      </c>
      <c r="C52" s="176" t="s">
        <v>1008</v>
      </c>
      <c r="D52" s="182">
        <f t="shared" si="0"/>
        <v>2014</v>
      </c>
      <c r="E52" s="176" t="s">
        <v>1028</v>
      </c>
      <c r="F52" s="176" t="s">
        <v>677</v>
      </c>
      <c r="G52" s="174" t="s">
        <v>280</v>
      </c>
      <c r="H52" s="187" t="s">
        <v>1010</v>
      </c>
      <c r="I52" s="223">
        <f>'Receita Arrecadada'!F32</f>
        <v>7964036.03</v>
      </c>
    </row>
    <row r="53" spans="1:9" ht="15">
      <c r="A53" s="181"/>
      <c r="B53" s="182">
        <v>3</v>
      </c>
      <c r="C53" s="176" t="s">
        <v>1008</v>
      </c>
      <c r="D53" s="182">
        <f t="shared" si="0"/>
        <v>2014</v>
      </c>
      <c r="E53" s="176" t="s">
        <v>1029</v>
      </c>
      <c r="F53" s="176" t="s">
        <v>678</v>
      </c>
      <c r="G53" s="174" t="s">
        <v>281</v>
      </c>
      <c r="H53" s="187" t="s">
        <v>1010</v>
      </c>
      <c r="I53" s="223">
        <f>'Receita Arrecadada'!F33</f>
        <v>0</v>
      </c>
    </row>
    <row r="54" spans="1:9" ht="15">
      <c r="A54" s="181"/>
      <c r="B54" s="182">
        <v>3</v>
      </c>
      <c r="C54" s="176" t="s">
        <v>1008</v>
      </c>
      <c r="D54" s="182">
        <f t="shared" si="0"/>
        <v>2014</v>
      </c>
      <c r="E54" s="176" t="s">
        <v>1030</v>
      </c>
      <c r="F54" s="176" t="s">
        <v>679</v>
      </c>
      <c r="G54" s="174" t="s">
        <v>282</v>
      </c>
      <c r="H54" s="187" t="s">
        <v>1010</v>
      </c>
      <c r="I54" s="223">
        <f>'Receita Arrecadada'!F34</f>
        <v>0</v>
      </c>
    </row>
    <row r="55" spans="1:9" ht="15">
      <c r="A55" s="181"/>
      <c r="B55" s="182">
        <v>3</v>
      </c>
      <c r="C55" s="176" t="s">
        <v>1008</v>
      </c>
      <c r="D55" s="182">
        <f t="shared" si="0"/>
        <v>2014</v>
      </c>
      <c r="E55" s="176" t="s">
        <v>1031</v>
      </c>
      <c r="F55" s="176" t="s">
        <v>680</v>
      </c>
      <c r="G55" s="174" t="s">
        <v>283</v>
      </c>
      <c r="H55" s="187" t="s">
        <v>1010</v>
      </c>
      <c r="I55" s="223">
        <f>'Receita Arrecadada'!F35</f>
        <v>0</v>
      </c>
    </row>
    <row r="56" spans="1:9" ht="15">
      <c r="A56" s="181"/>
      <c r="B56" s="182">
        <v>3</v>
      </c>
      <c r="C56" s="176" t="s">
        <v>1008</v>
      </c>
      <c r="D56" s="182">
        <f t="shared" si="0"/>
        <v>2014</v>
      </c>
      <c r="E56" s="176" t="s">
        <v>1032</v>
      </c>
      <c r="F56" s="176" t="s">
        <v>681</v>
      </c>
      <c r="G56" s="174" t="s">
        <v>284</v>
      </c>
      <c r="H56" s="187" t="s">
        <v>1010</v>
      </c>
      <c r="I56" s="223">
        <f>'Receita Arrecadada'!F36</f>
        <v>0</v>
      </c>
    </row>
    <row r="57" spans="1:9" ht="15">
      <c r="A57" s="181"/>
      <c r="B57" s="182">
        <v>3</v>
      </c>
      <c r="C57" s="176" t="s">
        <v>1008</v>
      </c>
      <c r="D57" s="182">
        <f t="shared" si="0"/>
        <v>2014</v>
      </c>
      <c r="E57" s="176" t="s">
        <v>1033</v>
      </c>
      <c r="F57" s="176" t="s">
        <v>682</v>
      </c>
      <c r="G57" s="174" t="s">
        <v>285</v>
      </c>
      <c r="H57" s="187" t="s">
        <v>1010</v>
      </c>
      <c r="I57" s="223">
        <f>'Receita Arrecadada'!F37</f>
        <v>0</v>
      </c>
    </row>
    <row r="58" spans="1:9" ht="15">
      <c r="A58" s="181"/>
      <c r="B58" s="182">
        <v>3</v>
      </c>
      <c r="C58" s="176" t="s">
        <v>1008</v>
      </c>
      <c r="D58" s="182">
        <f t="shared" si="0"/>
        <v>2014</v>
      </c>
      <c r="E58" s="176" t="s">
        <v>1034</v>
      </c>
      <c r="F58" s="176" t="s">
        <v>713</v>
      </c>
      <c r="G58" s="174" t="s">
        <v>286</v>
      </c>
      <c r="H58" s="187" t="s">
        <v>1010</v>
      </c>
      <c r="I58" s="223">
        <f>'Receita Arrecadada'!F38</f>
        <v>0</v>
      </c>
    </row>
    <row r="59" spans="1:9" ht="15">
      <c r="A59" s="181"/>
      <c r="B59" s="182">
        <v>3</v>
      </c>
      <c r="C59" s="176" t="s">
        <v>1008</v>
      </c>
      <c r="D59" s="182">
        <f t="shared" si="0"/>
        <v>2014</v>
      </c>
      <c r="E59" s="176" t="s">
        <v>1035</v>
      </c>
      <c r="F59" s="176" t="s">
        <v>683</v>
      </c>
      <c r="G59" s="174" t="s">
        <v>287</v>
      </c>
      <c r="H59" s="187" t="s">
        <v>1010</v>
      </c>
      <c r="I59" s="223">
        <f>'Receita Arrecadada'!F39</f>
        <v>0</v>
      </c>
    </row>
    <row r="60" spans="1:9" ht="15">
      <c r="A60" s="181"/>
      <c r="B60" s="182">
        <v>3</v>
      </c>
      <c r="C60" s="176" t="s">
        <v>1008</v>
      </c>
      <c r="D60" s="182">
        <f t="shared" si="0"/>
        <v>2014</v>
      </c>
      <c r="E60" s="176" t="s">
        <v>1036</v>
      </c>
      <c r="F60" s="176" t="s">
        <v>684</v>
      </c>
      <c r="G60" s="174" t="s">
        <v>288</v>
      </c>
      <c r="H60" s="187" t="s">
        <v>1010</v>
      </c>
      <c r="I60" s="223">
        <f>'Receita Arrecadada'!F40</f>
        <v>0</v>
      </c>
    </row>
    <row r="61" spans="1:9" ht="15">
      <c r="A61" s="181"/>
      <c r="B61" s="182">
        <v>3</v>
      </c>
      <c r="C61" s="176" t="s">
        <v>1008</v>
      </c>
      <c r="D61" s="182">
        <f t="shared" si="0"/>
        <v>2014</v>
      </c>
      <c r="E61" s="176" t="s">
        <v>1037</v>
      </c>
      <c r="F61" s="176" t="s">
        <v>275</v>
      </c>
      <c r="G61" s="174" t="s">
        <v>289</v>
      </c>
      <c r="H61" s="187" t="s">
        <v>1010</v>
      </c>
      <c r="I61" s="223">
        <f>'Receita Arrecadada'!F41</f>
        <v>0</v>
      </c>
    </row>
    <row r="62" spans="1:9" ht="15">
      <c r="A62" s="181"/>
      <c r="B62" s="182">
        <v>3</v>
      </c>
      <c r="C62" s="176" t="s">
        <v>1008</v>
      </c>
      <c r="D62" s="182">
        <f t="shared" si="0"/>
        <v>2014</v>
      </c>
      <c r="E62" s="176" t="s">
        <v>1038</v>
      </c>
      <c r="F62" s="176" t="s">
        <v>712</v>
      </c>
      <c r="G62" s="174" t="s">
        <v>290</v>
      </c>
      <c r="H62" s="187" t="s">
        <v>1010</v>
      </c>
      <c r="I62" s="223">
        <f>'Receita Arrecadada'!F42</f>
        <v>0</v>
      </c>
    </row>
    <row r="63" spans="1:9" ht="15">
      <c r="A63" s="181"/>
      <c r="B63" s="182">
        <v>3</v>
      </c>
      <c r="C63" s="176" t="s">
        <v>1008</v>
      </c>
      <c r="D63" s="182">
        <f t="shared" si="0"/>
        <v>2014</v>
      </c>
      <c r="E63" s="176" t="s">
        <v>1039</v>
      </c>
      <c r="F63" s="176" t="s">
        <v>276</v>
      </c>
      <c r="G63" s="174" t="s">
        <v>707</v>
      </c>
      <c r="H63" s="187" t="s">
        <v>1010</v>
      </c>
      <c r="I63" s="223">
        <f>'Receita Arrecadada'!F43</f>
        <v>0</v>
      </c>
    </row>
    <row r="64" spans="1:9" ht="15">
      <c r="A64" s="181"/>
      <c r="B64" s="182">
        <v>3</v>
      </c>
      <c r="C64" s="176" t="s">
        <v>1008</v>
      </c>
      <c r="D64" s="182">
        <f t="shared" si="0"/>
        <v>2014</v>
      </c>
      <c r="E64" s="176" t="s">
        <v>1040</v>
      </c>
      <c r="F64" s="176" t="s">
        <v>277</v>
      </c>
      <c r="G64" s="174" t="s">
        <v>708</v>
      </c>
      <c r="H64" s="187" t="s">
        <v>1010</v>
      </c>
      <c r="I64" s="223">
        <f>'Receita Arrecadada'!F44</f>
        <v>0</v>
      </c>
    </row>
    <row r="65" spans="1:9" ht="15">
      <c r="A65" s="181"/>
      <c r="B65" s="182">
        <v>3</v>
      </c>
      <c r="C65" s="176" t="s">
        <v>1008</v>
      </c>
      <c r="D65" s="182">
        <f t="shared" si="0"/>
        <v>2014</v>
      </c>
      <c r="E65" s="176" t="s">
        <v>1041</v>
      </c>
      <c r="F65" s="176" t="s">
        <v>711</v>
      </c>
      <c r="G65" s="174" t="s">
        <v>709</v>
      </c>
      <c r="H65" s="187" t="s">
        <v>1010</v>
      </c>
      <c r="I65" s="223">
        <f>'Receita Arrecadada'!F45</f>
        <v>0</v>
      </c>
    </row>
    <row r="66" spans="1:9" ht="15">
      <c r="A66" s="181"/>
      <c r="B66" s="182">
        <v>3</v>
      </c>
      <c r="C66" s="176" t="s">
        <v>1008</v>
      </c>
      <c r="D66" s="182">
        <f t="shared" si="0"/>
        <v>2014</v>
      </c>
      <c r="E66" s="176" t="s">
        <v>1042</v>
      </c>
      <c r="F66" s="176" t="s">
        <v>1043</v>
      </c>
      <c r="G66" s="174" t="s">
        <v>1044</v>
      </c>
      <c r="H66" s="187" t="s">
        <v>1010</v>
      </c>
      <c r="I66" s="223">
        <f>'Receita Arrecadada'!F46</f>
        <v>0</v>
      </c>
    </row>
    <row r="67" spans="1:9" ht="15">
      <c r="A67" s="181"/>
      <c r="B67" s="182">
        <v>3</v>
      </c>
      <c r="C67" s="176" t="s">
        <v>1008</v>
      </c>
      <c r="D67" s="182">
        <f t="shared" si="0"/>
        <v>2014</v>
      </c>
      <c r="E67" s="176" t="s">
        <v>1045</v>
      </c>
      <c r="F67" s="176" t="s">
        <v>1046</v>
      </c>
      <c r="G67" s="174" t="s">
        <v>1047</v>
      </c>
      <c r="H67" s="187" t="s">
        <v>1010</v>
      </c>
      <c r="I67" s="223">
        <f>'Receita Arrecadada'!F47</f>
        <v>0</v>
      </c>
    </row>
    <row r="68" spans="1:9" ht="15">
      <c r="A68" s="181"/>
      <c r="B68" s="182">
        <v>3</v>
      </c>
      <c r="C68" s="176" t="s">
        <v>1008</v>
      </c>
      <c r="D68" s="182">
        <f t="shared" si="0"/>
        <v>2014</v>
      </c>
      <c r="E68" s="176" t="s">
        <v>1048</v>
      </c>
      <c r="F68" s="176" t="s">
        <v>278</v>
      </c>
      <c r="G68" s="174" t="s">
        <v>710</v>
      </c>
      <c r="H68" s="187" t="s">
        <v>1010</v>
      </c>
      <c r="I68" s="223">
        <f>'Receita Arrecadada'!F48</f>
        <v>0</v>
      </c>
    </row>
    <row r="69" spans="1:9" ht="15">
      <c r="A69" s="181"/>
      <c r="B69" s="182">
        <v>3</v>
      </c>
      <c r="C69" s="176" t="s">
        <v>1008</v>
      </c>
      <c r="D69" s="182">
        <f t="shared" si="0"/>
        <v>2014</v>
      </c>
      <c r="E69" s="176" t="s">
        <v>1049</v>
      </c>
      <c r="F69" s="176" t="s">
        <v>410</v>
      </c>
      <c r="G69" s="174" t="s">
        <v>411</v>
      </c>
      <c r="H69" s="187" t="s">
        <v>1010</v>
      </c>
      <c r="I69" s="223">
        <f>'Receita Arrecadada'!F49</f>
        <v>436597.42</v>
      </c>
    </row>
    <row r="70" spans="1:9" ht="15">
      <c r="A70" s="181"/>
      <c r="B70" s="182">
        <v>3</v>
      </c>
      <c r="C70" s="176" t="s">
        <v>1008</v>
      </c>
      <c r="D70" s="182">
        <f t="shared" si="0"/>
        <v>2014</v>
      </c>
      <c r="E70" s="176" t="s">
        <v>1050</v>
      </c>
      <c r="F70" s="176" t="s">
        <v>344</v>
      </c>
      <c r="G70" s="174" t="s">
        <v>268</v>
      </c>
      <c r="H70" s="187" t="s">
        <v>1010</v>
      </c>
      <c r="I70" s="223">
        <f>'Receita Arrecadada'!F50</f>
        <v>436597.42</v>
      </c>
    </row>
    <row r="71" spans="1:9" ht="15">
      <c r="A71" s="181"/>
      <c r="B71" s="182">
        <v>3</v>
      </c>
      <c r="C71" s="176" t="s">
        <v>1008</v>
      </c>
      <c r="D71" s="182">
        <f t="shared" si="0"/>
        <v>2014</v>
      </c>
      <c r="E71" s="176" t="s">
        <v>1051</v>
      </c>
      <c r="F71" s="176" t="s">
        <v>726</v>
      </c>
      <c r="G71" s="174" t="s">
        <v>727</v>
      </c>
      <c r="H71" s="187" t="s">
        <v>1010</v>
      </c>
      <c r="I71" s="223">
        <f>'Receita Arrecadada'!F51</f>
        <v>0</v>
      </c>
    </row>
    <row r="72" spans="1:9" ht="15">
      <c r="A72" s="181"/>
      <c r="B72" s="182">
        <v>3</v>
      </c>
      <c r="C72" s="176" t="s">
        <v>1008</v>
      </c>
      <c r="D72" s="182">
        <f t="shared" si="0"/>
        <v>2014</v>
      </c>
      <c r="E72" s="176" t="s">
        <v>1052</v>
      </c>
      <c r="F72" s="176" t="s">
        <v>412</v>
      </c>
      <c r="G72" s="174" t="s">
        <v>413</v>
      </c>
      <c r="H72" s="187" t="s">
        <v>1010</v>
      </c>
      <c r="I72" s="223">
        <f>'Receita Arrecadada'!F52</f>
        <v>314266.5</v>
      </c>
    </row>
    <row r="73" spans="1:9" ht="15">
      <c r="A73" s="181"/>
      <c r="B73" s="182">
        <v>3</v>
      </c>
      <c r="C73" s="176" t="s">
        <v>1008</v>
      </c>
      <c r="D73" s="182">
        <f t="shared" si="0"/>
        <v>2014</v>
      </c>
      <c r="E73" s="176" t="s">
        <v>1053</v>
      </c>
      <c r="F73" s="176" t="s">
        <v>414</v>
      </c>
      <c r="G73" s="174" t="s">
        <v>415</v>
      </c>
      <c r="H73" s="187" t="s">
        <v>1010</v>
      </c>
      <c r="I73" s="223">
        <f>'Receita Arrecadada'!F53</f>
        <v>2049</v>
      </c>
    </row>
    <row r="74" spans="1:9" ht="15">
      <c r="A74" s="181"/>
      <c r="B74" s="182">
        <v>3</v>
      </c>
      <c r="C74" s="176" t="s">
        <v>1008</v>
      </c>
      <c r="D74" s="182">
        <f aca="true" t="shared" si="1" ref="D74:D137">$D$3</f>
        <v>2014</v>
      </c>
      <c r="E74" s="176" t="s">
        <v>1054</v>
      </c>
      <c r="F74" s="176" t="s">
        <v>416</v>
      </c>
      <c r="G74" s="174" t="s">
        <v>417</v>
      </c>
      <c r="H74" s="187" t="s">
        <v>1010</v>
      </c>
      <c r="I74" s="223">
        <f>'Receita Arrecadada'!F54</f>
        <v>312217.5</v>
      </c>
    </row>
    <row r="75" spans="1:9" ht="15">
      <c r="A75" s="181"/>
      <c r="B75" s="182">
        <v>3</v>
      </c>
      <c r="C75" s="176" t="s">
        <v>1008</v>
      </c>
      <c r="D75" s="182">
        <f t="shared" si="1"/>
        <v>2014</v>
      </c>
      <c r="E75" s="176" t="s">
        <v>1055</v>
      </c>
      <c r="F75" s="176" t="s">
        <v>343</v>
      </c>
      <c r="G75" s="174" t="s">
        <v>362</v>
      </c>
      <c r="H75" s="187" t="s">
        <v>1010</v>
      </c>
      <c r="I75" s="223">
        <f>'Receita Arrecadada'!F55</f>
        <v>0</v>
      </c>
    </row>
    <row r="76" spans="1:9" ht="15">
      <c r="A76" s="181"/>
      <c r="B76" s="182">
        <v>3</v>
      </c>
      <c r="C76" s="176" t="s">
        <v>1008</v>
      </c>
      <c r="D76" s="182">
        <f t="shared" si="1"/>
        <v>2014</v>
      </c>
      <c r="E76" s="176" t="s">
        <v>1056</v>
      </c>
      <c r="F76" s="176" t="s">
        <v>308</v>
      </c>
      <c r="G76" s="174" t="s">
        <v>269</v>
      </c>
      <c r="H76" s="187" t="s">
        <v>1010</v>
      </c>
      <c r="I76" s="223">
        <f>'Receita Arrecadada'!F56</f>
        <v>0</v>
      </c>
    </row>
    <row r="77" spans="1:9" ht="15">
      <c r="A77" s="181"/>
      <c r="B77" s="182">
        <v>3</v>
      </c>
      <c r="C77" s="176" t="s">
        <v>1008</v>
      </c>
      <c r="D77" s="182">
        <f t="shared" si="1"/>
        <v>2014</v>
      </c>
      <c r="E77" s="176" t="s">
        <v>1057</v>
      </c>
      <c r="F77" s="176" t="s">
        <v>309</v>
      </c>
      <c r="G77" s="174" t="s">
        <v>342</v>
      </c>
      <c r="H77" s="187" t="s">
        <v>1010</v>
      </c>
      <c r="I77" s="223">
        <f>'Receita Arrecadada'!F57</f>
        <v>0</v>
      </c>
    </row>
    <row r="78" spans="1:9" ht="15">
      <c r="A78" s="181"/>
      <c r="B78" s="182">
        <v>3</v>
      </c>
      <c r="C78" s="176" t="s">
        <v>1008</v>
      </c>
      <c r="D78" s="182">
        <f t="shared" si="1"/>
        <v>2014</v>
      </c>
      <c r="E78" s="176" t="s">
        <v>1058</v>
      </c>
      <c r="F78" s="176" t="s">
        <v>310</v>
      </c>
      <c r="G78" s="174" t="s">
        <v>718</v>
      </c>
      <c r="H78" s="187" t="s">
        <v>1010</v>
      </c>
      <c r="I78" s="223">
        <f>'Receita Arrecadada'!F58</f>
        <v>0</v>
      </c>
    </row>
    <row r="79" spans="1:9" ht="15">
      <c r="A79" s="181"/>
      <c r="B79" s="182">
        <v>3</v>
      </c>
      <c r="C79" s="176" t="s">
        <v>1008</v>
      </c>
      <c r="D79" s="182">
        <f t="shared" si="1"/>
        <v>2014</v>
      </c>
      <c r="E79" s="176" t="s">
        <v>1059</v>
      </c>
      <c r="F79" s="176" t="s">
        <v>311</v>
      </c>
      <c r="G79" s="174" t="s">
        <v>719</v>
      </c>
      <c r="H79" s="187" t="s">
        <v>1010</v>
      </c>
      <c r="I79" s="223">
        <f>'Receita Arrecadada'!F59</f>
        <v>312217.5</v>
      </c>
    </row>
    <row r="80" spans="1:9" ht="15">
      <c r="A80" s="181"/>
      <c r="B80" s="182">
        <v>3</v>
      </c>
      <c r="C80" s="176" t="s">
        <v>1008</v>
      </c>
      <c r="D80" s="182">
        <f t="shared" si="1"/>
        <v>2014</v>
      </c>
      <c r="E80" s="176" t="s">
        <v>1060</v>
      </c>
      <c r="F80" s="176" t="s">
        <v>418</v>
      </c>
      <c r="G80" s="174" t="s">
        <v>419</v>
      </c>
      <c r="H80" s="187" t="s">
        <v>1010</v>
      </c>
      <c r="I80" s="223">
        <f>'Receita Arrecadada'!F60</f>
        <v>0</v>
      </c>
    </row>
    <row r="81" spans="1:9" ht="15">
      <c r="A81" s="181"/>
      <c r="B81" s="182">
        <v>3</v>
      </c>
      <c r="C81" s="176" t="s">
        <v>1008</v>
      </c>
      <c r="D81" s="182">
        <f t="shared" si="1"/>
        <v>2014</v>
      </c>
      <c r="E81" s="176" t="s">
        <v>1061</v>
      </c>
      <c r="F81" s="176" t="s">
        <v>420</v>
      </c>
      <c r="G81" s="174" t="s">
        <v>421</v>
      </c>
      <c r="H81" s="187" t="s">
        <v>1010</v>
      </c>
      <c r="I81" s="223">
        <f>'Receita Arrecadada'!F61</f>
        <v>0</v>
      </c>
    </row>
    <row r="82" spans="1:9" ht="15">
      <c r="A82" s="181"/>
      <c r="B82" s="182">
        <v>3</v>
      </c>
      <c r="C82" s="176" t="s">
        <v>1008</v>
      </c>
      <c r="D82" s="182">
        <f t="shared" si="1"/>
        <v>2014</v>
      </c>
      <c r="E82" s="176" t="s">
        <v>1062</v>
      </c>
      <c r="F82" s="176" t="s">
        <v>422</v>
      </c>
      <c r="G82" s="174" t="s">
        <v>423</v>
      </c>
      <c r="H82" s="187" t="s">
        <v>1010</v>
      </c>
      <c r="I82" s="223">
        <f>'Receita Arrecadada'!F62</f>
        <v>0</v>
      </c>
    </row>
    <row r="83" spans="1:9" ht="15">
      <c r="A83" s="181"/>
      <c r="B83" s="182">
        <v>3</v>
      </c>
      <c r="C83" s="176" t="s">
        <v>1008</v>
      </c>
      <c r="D83" s="182">
        <f t="shared" si="1"/>
        <v>2014</v>
      </c>
      <c r="E83" s="176" t="s">
        <v>1063</v>
      </c>
      <c r="F83" s="176" t="s">
        <v>424</v>
      </c>
      <c r="G83" s="174" t="s">
        <v>425</v>
      </c>
      <c r="H83" s="187" t="s">
        <v>1010</v>
      </c>
      <c r="I83" s="223">
        <f>'Receita Arrecadada'!F63</f>
        <v>0</v>
      </c>
    </row>
    <row r="84" spans="1:9" ht="15">
      <c r="A84" s="181"/>
      <c r="B84" s="182">
        <v>3</v>
      </c>
      <c r="C84" s="176" t="s">
        <v>1008</v>
      </c>
      <c r="D84" s="182">
        <f t="shared" si="1"/>
        <v>2014</v>
      </c>
      <c r="E84" s="176" t="s">
        <v>1064</v>
      </c>
      <c r="F84" s="176" t="s">
        <v>426</v>
      </c>
      <c r="G84" s="174" t="s">
        <v>427</v>
      </c>
      <c r="H84" s="187" t="s">
        <v>1010</v>
      </c>
      <c r="I84" s="223">
        <f>'Receita Arrecadada'!F64</f>
        <v>0</v>
      </c>
    </row>
    <row r="85" spans="1:9" ht="15">
      <c r="A85" s="181"/>
      <c r="B85" s="182">
        <v>3</v>
      </c>
      <c r="C85" s="176" t="s">
        <v>1008</v>
      </c>
      <c r="D85" s="182">
        <f t="shared" si="1"/>
        <v>2014</v>
      </c>
      <c r="E85" s="176" t="s">
        <v>1065</v>
      </c>
      <c r="F85" s="176" t="s">
        <v>428</v>
      </c>
      <c r="G85" s="174" t="s">
        <v>429</v>
      </c>
      <c r="H85" s="187" t="s">
        <v>1010</v>
      </c>
      <c r="I85" s="223">
        <f>'Receita Arrecadada'!F65</f>
        <v>130832.45</v>
      </c>
    </row>
    <row r="86" spans="1:9" ht="15">
      <c r="A86" s="181"/>
      <c r="B86" s="182">
        <v>3</v>
      </c>
      <c r="C86" s="176" t="s">
        <v>1008</v>
      </c>
      <c r="D86" s="182">
        <f t="shared" si="1"/>
        <v>2014</v>
      </c>
      <c r="E86" s="176" t="s">
        <v>1066</v>
      </c>
      <c r="F86" s="176" t="s">
        <v>312</v>
      </c>
      <c r="G86" s="174" t="s">
        <v>670</v>
      </c>
      <c r="H86" s="187" t="s">
        <v>1010</v>
      </c>
      <c r="I86" s="223">
        <f>'Receita Arrecadada'!F66</f>
        <v>0</v>
      </c>
    </row>
    <row r="87" spans="1:9" ht="15">
      <c r="A87" s="181"/>
      <c r="B87" s="182">
        <v>3</v>
      </c>
      <c r="C87" s="176" t="s">
        <v>1008</v>
      </c>
      <c r="D87" s="182">
        <f t="shared" si="1"/>
        <v>2014</v>
      </c>
      <c r="E87" s="176" t="s">
        <v>1067</v>
      </c>
      <c r="F87" s="176" t="s">
        <v>313</v>
      </c>
      <c r="G87" s="174" t="s">
        <v>671</v>
      </c>
      <c r="H87" s="187" t="s">
        <v>1010</v>
      </c>
      <c r="I87" s="223">
        <f>'Receita Arrecadada'!F67</f>
        <v>130832.45</v>
      </c>
    </row>
    <row r="88" spans="1:9" ht="15">
      <c r="A88" s="181"/>
      <c r="B88" s="182">
        <v>3</v>
      </c>
      <c r="C88" s="176" t="s">
        <v>1008</v>
      </c>
      <c r="D88" s="182">
        <f t="shared" si="1"/>
        <v>2014</v>
      </c>
      <c r="E88" s="176" t="s">
        <v>1068</v>
      </c>
      <c r="F88" s="176" t="s">
        <v>430</v>
      </c>
      <c r="G88" s="174" t="s">
        <v>431</v>
      </c>
      <c r="H88" s="187" t="s">
        <v>1010</v>
      </c>
      <c r="I88" s="223">
        <f>'Receita Arrecadada'!F68</f>
        <v>57825035.17</v>
      </c>
    </row>
    <row r="89" spans="1:9" ht="15">
      <c r="A89" s="181"/>
      <c r="B89" s="182">
        <v>3</v>
      </c>
      <c r="C89" s="176" t="s">
        <v>1008</v>
      </c>
      <c r="D89" s="182">
        <f t="shared" si="1"/>
        <v>2014</v>
      </c>
      <c r="E89" s="176" t="s">
        <v>1069</v>
      </c>
      <c r="F89" s="176" t="s">
        <v>432</v>
      </c>
      <c r="G89" s="174" t="s">
        <v>433</v>
      </c>
      <c r="H89" s="187" t="s">
        <v>1010</v>
      </c>
      <c r="I89" s="223">
        <f>'Receita Arrecadada'!F69</f>
        <v>57788535.17</v>
      </c>
    </row>
    <row r="90" spans="1:9" ht="15">
      <c r="A90" s="181"/>
      <c r="B90" s="182">
        <v>3</v>
      </c>
      <c r="C90" s="176" t="s">
        <v>1008</v>
      </c>
      <c r="D90" s="182">
        <f t="shared" si="1"/>
        <v>2014</v>
      </c>
      <c r="E90" s="176" t="s">
        <v>1070</v>
      </c>
      <c r="F90" s="176" t="s">
        <v>434</v>
      </c>
      <c r="G90" s="174" t="s">
        <v>435</v>
      </c>
      <c r="H90" s="187" t="s">
        <v>1010</v>
      </c>
      <c r="I90" s="223">
        <f>'Receita Arrecadada'!F70</f>
        <v>29864887.519999996</v>
      </c>
    </row>
    <row r="91" spans="1:9" ht="15">
      <c r="A91" s="181"/>
      <c r="B91" s="182">
        <v>3</v>
      </c>
      <c r="C91" s="176" t="s">
        <v>1008</v>
      </c>
      <c r="D91" s="182">
        <f t="shared" si="1"/>
        <v>2014</v>
      </c>
      <c r="E91" s="176" t="s">
        <v>1071</v>
      </c>
      <c r="F91" s="176" t="s">
        <v>436</v>
      </c>
      <c r="G91" s="174" t="s">
        <v>437</v>
      </c>
      <c r="H91" s="187" t="s">
        <v>1010</v>
      </c>
      <c r="I91" s="223">
        <f>'Receita Arrecadada'!F71</f>
        <v>21740549.779999997</v>
      </c>
    </row>
    <row r="92" spans="1:9" ht="15">
      <c r="A92" s="181"/>
      <c r="B92" s="182">
        <v>3</v>
      </c>
      <c r="C92" s="176" t="s">
        <v>1008</v>
      </c>
      <c r="D92" s="182">
        <f t="shared" si="1"/>
        <v>2014</v>
      </c>
      <c r="E92" s="176" t="s">
        <v>1072</v>
      </c>
      <c r="F92" s="176" t="s">
        <v>438</v>
      </c>
      <c r="G92" s="174" t="s">
        <v>439</v>
      </c>
      <c r="H92" s="187" t="s">
        <v>1010</v>
      </c>
      <c r="I92" s="223">
        <f>'Receita Arrecadada'!F72</f>
        <v>21722961.9</v>
      </c>
    </row>
    <row r="93" spans="1:9" ht="15">
      <c r="A93" s="181"/>
      <c r="B93" s="182">
        <v>3</v>
      </c>
      <c r="C93" s="176" t="s">
        <v>1008</v>
      </c>
      <c r="D93" s="182">
        <f t="shared" si="1"/>
        <v>2014</v>
      </c>
      <c r="E93" s="176" t="s">
        <v>1073</v>
      </c>
      <c r="F93" s="176" t="s">
        <v>440</v>
      </c>
      <c r="G93" s="174" t="s">
        <v>441</v>
      </c>
      <c r="H93" s="187" t="s">
        <v>1010</v>
      </c>
      <c r="I93" s="223">
        <f>'Receita Arrecadada'!F73</f>
        <v>17587.88</v>
      </c>
    </row>
    <row r="94" spans="1:9" ht="15">
      <c r="A94" s="181"/>
      <c r="B94" s="182">
        <v>3</v>
      </c>
      <c r="C94" s="176" t="s">
        <v>1008</v>
      </c>
      <c r="D94" s="182">
        <f t="shared" si="1"/>
        <v>2014</v>
      </c>
      <c r="E94" s="176" t="s">
        <v>1074</v>
      </c>
      <c r="F94" s="176" t="s">
        <v>442</v>
      </c>
      <c r="G94" s="174" t="s">
        <v>443</v>
      </c>
      <c r="H94" s="187" t="s">
        <v>1010</v>
      </c>
      <c r="I94" s="223">
        <f>'Receita Arrecadada'!F74</f>
        <v>0</v>
      </c>
    </row>
    <row r="95" spans="1:9" ht="15">
      <c r="A95" s="181"/>
      <c r="B95" s="182">
        <v>3</v>
      </c>
      <c r="C95" s="176" t="s">
        <v>1008</v>
      </c>
      <c r="D95" s="182">
        <f t="shared" si="1"/>
        <v>2014</v>
      </c>
      <c r="E95" s="176" t="s">
        <v>1075</v>
      </c>
      <c r="F95" s="176" t="s">
        <v>445</v>
      </c>
      <c r="G95" s="174" t="s">
        <v>446</v>
      </c>
      <c r="H95" s="187" t="s">
        <v>1010</v>
      </c>
      <c r="I95" s="223">
        <f>'Receita Arrecadada'!F75</f>
        <v>397626.82</v>
      </c>
    </row>
    <row r="96" spans="1:9" ht="15">
      <c r="A96" s="181"/>
      <c r="B96" s="182">
        <v>3</v>
      </c>
      <c r="C96" s="176" t="s">
        <v>1008</v>
      </c>
      <c r="D96" s="182">
        <f t="shared" si="1"/>
        <v>2014</v>
      </c>
      <c r="E96" s="176" t="s">
        <v>1076</v>
      </c>
      <c r="F96" s="176" t="s">
        <v>447</v>
      </c>
      <c r="G96" s="174" t="s">
        <v>448</v>
      </c>
      <c r="H96" s="187" t="s">
        <v>1010</v>
      </c>
      <c r="I96" s="223">
        <f>'Receita Arrecadada'!F76</f>
        <v>0</v>
      </c>
    </row>
    <row r="97" spans="1:9" ht="15">
      <c r="A97" s="181"/>
      <c r="B97" s="182">
        <v>3</v>
      </c>
      <c r="C97" s="176" t="s">
        <v>1008</v>
      </c>
      <c r="D97" s="182">
        <f t="shared" si="1"/>
        <v>2014</v>
      </c>
      <c r="E97" s="176" t="s">
        <v>1077</v>
      </c>
      <c r="F97" s="176" t="s">
        <v>449</v>
      </c>
      <c r="G97" s="174" t="s">
        <v>450</v>
      </c>
      <c r="H97" s="187" t="s">
        <v>1010</v>
      </c>
      <c r="I97" s="223">
        <f>'Receita Arrecadada'!F77</f>
        <v>0</v>
      </c>
    </row>
    <row r="98" spans="1:9" ht="15">
      <c r="A98" s="181"/>
      <c r="B98" s="182">
        <v>3</v>
      </c>
      <c r="C98" s="176" t="s">
        <v>1008</v>
      </c>
      <c r="D98" s="182">
        <f t="shared" si="1"/>
        <v>2014</v>
      </c>
      <c r="E98" s="176" t="s">
        <v>1078</v>
      </c>
      <c r="F98" s="176" t="s">
        <v>451</v>
      </c>
      <c r="G98" s="174" t="s">
        <v>452</v>
      </c>
      <c r="H98" s="187" t="s">
        <v>1010</v>
      </c>
      <c r="I98" s="223">
        <f>'Receita Arrecadada'!F78</f>
        <v>0</v>
      </c>
    </row>
    <row r="99" spans="1:9" ht="15">
      <c r="A99" s="181"/>
      <c r="B99" s="182">
        <v>3</v>
      </c>
      <c r="C99" s="176" t="s">
        <v>1008</v>
      </c>
      <c r="D99" s="182">
        <f t="shared" si="1"/>
        <v>2014</v>
      </c>
      <c r="E99" s="176" t="s">
        <v>1079</v>
      </c>
      <c r="F99" s="176" t="s">
        <v>453</v>
      </c>
      <c r="G99" s="174" t="s">
        <v>454</v>
      </c>
      <c r="H99" s="187" t="s">
        <v>1010</v>
      </c>
      <c r="I99" s="223">
        <f>'Receita Arrecadada'!F79</f>
        <v>0</v>
      </c>
    </row>
    <row r="100" spans="1:9" ht="15">
      <c r="A100" s="181"/>
      <c r="B100" s="182">
        <v>3</v>
      </c>
      <c r="C100" s="176" t="s">
        <v>1008</v>
      </c>
      <c r="D100" s="182">
        <f t="shared" si="1"/>
        <v>2014</v>
      </c>
      <c r="E100" s="176" t="s">
        <v>1080</v>
      </c>
      <c r="F100" s="176" t="s">
        <v>455</v>
      </c>
      <c r="G100" s="174" t="s">
        <v>471</v>
      </c>
      <c r="H100" s="187" t="s">
        <v>1010</v>
      </c>
      <c r="I100" s="223">
        <f>'Receita Arrecadada'!F80</f>
        <v>0</v>
      </c>
    </row>
    <row r="101" spans="1:9" ht="15">
      <c r="A101" s="181"/>
      <c r="B101" s="182">
        <v>3</v>
      </c>
      <c r="C101" s="176" t="s">
        <v>1008</v>
      </c>
      <c r="D101" s="182">
        <f t="shared" si="1"/>
        <v>2014</v>
      </c>
      <c r="E101" s="176" t="s">
        <v>1081</v>
      </c>
      <c r="F101" s="176" t="s">
        <v>472</v>
      </c>
      <c r="G101" s="174" t="s">
        <v>473</v>
      </c>
      <c r="H101" s="187" t="s">
        <v>1010</v>
      </c>
      <c r="I101" s="223">
        <f>'Receita Arrecadada'!F81</f>
        <v>397626.82</v>
      </c>
    </row>
    <row r="102" spans="1:9" ht="15">
      <c r="A102" s="181"/>
      <c r="B102" s="182">
        <v>3</v>
      </c>
      <c r="C102" s="176" t="s">
        <v>1008</v>
      </c>
      <c r="D102" s="182">
        <f t="shared" si="1"/>
        <v>2014</v>
      </c>
      <c r="E102" s="176" t="s">
        <v>1082</v>
      </c>
      <c r="F102" s="176" t="s">
        <v>474</v>
      </c>
      <c r="G102" s="174" t="s">
        <v>475</v>
      </c>
      <c r="H102" s="187" t="s">
        <v>1010</v>
      </c>
      <c r="I102" s="223">
        <f>'Receita Arrecadada'!F82</f>
        <v>0</v>
      </c>
    </row>
    <row r="103" spans="1:9" ht="15">
      <c r="A103" s="181"/>
      <c r="B103" s="182">
        <v>3</v>
      </c>
      <c r="C103" s="176" t="s">
        <v>1008</v>
      </c>
      <c r="D103" s="182">
        <f t="shared" si="1"/>
        <v>2014</v>
      </c>
      <c r="E103" s="176" t="s">
        <v>1083</v>
      </c>
      <c r="F103" s="176" t="s">
        <v>476</v>
      </c>
      <c r="G103" s="174" t="s">
        <v>477</v>
      </c>
      <c r="H103" s="187" t="s">
        <v>1010</v>
      </c>
      <c r="I103" s="223">
        <f>'Receita Arrecadada'!F83</f>
        <v>5233035.84</v>
      </c>
    </row>
    <row r="104" spans="1:9" ht="15">
      <c r="A104" s="181"/>
      <c r="B104" s="182">
        <v>3</v>
      </c>
      <c r="C104" s="176" t="s">
        <v>1008</v>
      </c>
      <c r="D104" s="182">
        <f t="shared" si="1"/>
        <v>2014</v>
      </c>
      <c r="E104" s="176" t="s">
        <v>1084</v>
      </c>
      <c r="F104" s="176" t="s">
        <v>478</v>
      </c>
      <c r="G104" s="174" t="s">
        <v>479</v>
      </c>
      <c r="H104" s="187" t="s">
        <v>1010</v>
      </c>
      <c r="I104" s="223">
        <f>'Receita Arrecadada'!F84</f>
        <v>429789.8</v>
      </c>
    </row>
    <row r="105" spans="1:9" ht="15">
      <c r="A105" s="181"/>
      <c r="B105" s="182">
        <v>3</v>
      </c>
      <c r="C105" s="176" t="s">
        <v>1008</v>
      </c>
      <c r="D105" s="182">
        <f t="shared" si="1"/>
        <v>2014</v>
      </c>
      <c r="E105" s="176" t="s">
        <v>1085</v>
      </c>
      <c r="F105" s="176" t="s">
        <v>480</v>
      </c>
      <c r="G105" s="174" t="s">
        <v>481</v>
      </c>
      <c r="H105" s="187" t="s">
        <v>1010</v>
      </c>
      <c r="I105" s="223">
        <f>'Receita Arrecadada'!F85</f>
        <v>1540809.7</v>
      </c>
    </row>
    <row r="106" spans="1:9" ht="15">
      <c r="A106" s="181"/>
      <c r="B106" s="182">
        <v>3</v>
      </c>
      <c r="C106" s="176" t="s">
        <v>1008</v>
      </c>
      <c r="D106" s="182">
        <f t="shared" si="1"/>
        <v>2014</v>
      </c>
      <c r="E106" s="176" t="s">
        <v>1086</v>
      </c>
      <c r="F106" s="176" t="s">
        <v>261</v>
      </c>
      <c r="G106" s="174" t="s">
        <v>482</v>
      </c>
      <c r="H106" s="187" t="s">
        <v>1010</v>
      </c>
      <c r="I106" s="223">
        <f>'Receita Arrecadada'!F86</f>
        <v>995663.45</v>
      </c>
    </row>
    <row r="107" spans="1:9" ht="15">
      <c r="A107" s="181"/>
      <c r="B107" s="182">
        <v>3</v>
      </c>
      <c r="C107" s="176" t="s">
        <v>1008</v>
      </c>
      <c r="D107" s="182">
        <f t="shared" si="1"/>
        <v>2014</v>
      </c>
      <c r="E107" s="176" t="s">
        <v>1087</v>
      </c>
      <c r="F107" s="176" t="s">
        <v>262</v>
      </c>
      <c r="G107" s="174" t="s">
        <v>483</v>
      </c>
      <c r="H107" s="187" t="s">
        <v>1010</v>
      </c>
      <c r="I107" s="223">
        <f>'Receita Arrecadada'!F87</f>
        <v>545146.25</v>
      </c>
    </row>
    <row r="108" spans="1:9" ht="15">
      <c r="A108" s="181"/>
      <c r="B108" s="182">
        <v>3</v>
      </c>
      <c r="C108" s="176" t="s">
        <v>1008</v>
      </c>
      <c r="D108" s="182">
        <f t="shared" si="1"/>
        <v>2014</v>
      </c>
      <c r="E108" s="176" t="s">
        <v>1088</v>
      </c>
      <c r="F108" s="176" t="s">
        <v>484</v>
      </c>
      <c r="G108" s="174" t="s">
        <v>485</v>
      </c>
      <c r="H108" s="187" t="s">
        <v>1010</v>
      </c>
      <c r="I108" s="223">
        <f>'Receita Arrecadada'!F88</f>
        <v>23613.36</v>
      </c>
    </row>
    <row r="109" spans="1:9" ht="15">
      <c r="A109" s="181"/>
      <c r="B109" s="182">
        <v>3</v>
      </c>
      <c r="C109" s="176" t="s">
        <v>1008</v>
      </c>
      <c r="D109" s="182">
        <f t="shared" si="1"/>
        <v>2014</v>
      </c>
      <c r="E109" s="176" t="s">
        <v>1089</v>
      </c>
      <c r="F109" s="176" t="s">
        <v>486</v>
      </c>
      <c r="G109" s="174" t="s">
        <v>487</v>
      </c>
      <c r="H109" s="187" t="s">
        <v>1010</v>
      </c>
      <c r="I109" s="223">
        <f>'Receita Arrecadada'!F89</f>
        <v>0</v>
      </c>
    </row>
    <row r="110" spans="1:9" ht="15">
      <c r="A110" s="181"/>
      <c r="B110" s="182">
        <v>3</v>
      </c>
      <c r="C110" s="176" t="s">
        <v>1008</v>
      </c>
      <c r="D110" s="182">
        <f t="shared" si="1"/>
        <v>2014</v>
      </c>
      <c r="E110" s="176" t="s">
        <v>1090</v>
      </c>
      <c r="F110" s="176" t="s">
        <v>488</v>
      </c>
      <c r="G110" s="174" t="s">
        <v>489</v>
      </c>
      <c r="H110" s="187" t="s">
        <v>1010</v>
      </c>
      <c r="I110" s="223">
        <f>'Receita Arrecadada'!F90</f>
        <v>499462.22</v>
      </c>
    </row>
    <row r="111" spans="1:9" ht="15">
      <c r="A111" s="181"/>
      <c r="B111" s="182">
        <v>3</v>
      </c>
      <c r="C111" s="176" t="s">
        <v>1008</v>
      </c>
      <c r="D111" s="182">
        <f t="shared" si="1"/>
        <v>2014</v>
      </c>
      <c r="E111" s="176" t="s">
        <v>1091</v>
      </c>
      <c r="F111" s="176" t="s">
        <v>715</v>
      </c>
      <c r="G111" s="174" t="s">
        <v>307</v>
      </c>
      <c r="H111" s="187" t="s">
        <v>1010</v>
      </c>
      <c r="I111" s="223">
        <f>'Receita Arrecadada'!F91</f>
        <v>0</v>
      </c>
    </row>
    <row r="112" spans="1:9" ht="15">
      <c r="A112" s="181"/>
      <c r="B112" s="182">
        <v>3</v>
      </c>
      <c r="C112" s="176" t="s">
        <v>1008</v>
      </c>
      <c r="D112" s="182">
        <f t="shared" si="1"/>
        <v>2014</v>
      </c>
      <c r="E112" s="176" t="s">
        <v>1092</v>
      </c>
      <c r="F112" s="176" t="s">
        <v>716</v>
      </c>
      <c r="G112" s="174" t="s">
        <v>483</v>
      </c>
      <c r="H112" s="187" t="s">
        <v>1010</v>
      </c>
      <c r="I112" s="223">
        <f>'Receita Arrecadada'!F92</f>
        <v>499462.22</v>
      </c>
    </row>
    <row r="113" spans="1:9" ht="15">
      <c r="A113" s="181"/>
      <c r="B113" s="182">
        <v>3</v>
      </c>
      <c r="C113" s="176" t="s">
        <v>1008</v>
      </c>
      <c r="D113" s="182">
        <f t="shared" si="1"/>
        <v>2014</v>
      </c>
      <c r="E113" s="176" t="s">
        <v>1093</v>
      </c>
      <c r="F113" s="176" t="s">
        <v>490</v>
      </c>
      <c r="G113" s="174" t="s">
        <v>491</v>
      </c>
      <c r="H113" s="187" t="s">
        <v>1010</v>
      </c>
      <c r="I113" s="223">
        <f>'Receita Arrecadada'!F93</f>
        <v>10805872.6</v>
      </c>
    </row>
    <row r="114" spans="1:9" ht="15">
      <c r="A114" s="181"/>
      <c r="B114" s="182">
        <v>3</v>
      </c>
      <c r="C114" s="176" t="s">
        <v>1008</v>
      </c>
      <c r="D114" s="182">
        <f t="shared" si="1"/>
        <v>2014</v>
      </c>
      <c r="E114" s="176" t="s">
        <v>1094</v>
      </c>
      <c r="F114" s="176" t="s">
        <v>492</v>
      </c>
      <c r="G114" s="174" t="s">
        <v>493</v>
      </c>
      <c r="H114" s="187" t="s">
        <v>1010</v>
      </c>
      <c r="I114" s="223">
        <f>'Receita Arrecadada'!F94</f>
        <v>10805872.6</v>
      </c>
    </row>
    <row r="115" spans="1:9" ht="15">
      <c r="A115" s="181"/>
      <c r="B115" s="182">
        <v>3</v>
      </c>
      <c r="C115" s="176" t="s">
        <v>1008</v>
      </c>
      <c r="D115" s="182">
        <f t="shared" si="1"/>
        <v>2014</v>
      </c>
      <c r="E115" s="176" t="s">
        <v>1095</v>
      </c>
      <c r="F115" s="176" t="s">
        <v>494</v>
      </c>
      <c r="G115" s="174" t="s">
        <v>495</v>
      </c>
      <c r="H115" s="187" t="s">
        <v>1010</v>
      </c>
      <c r="I115" s="223">
        <f>'Receita Arrecadada'!F95</f>
        <v>10093689.19</v>
      </c>
    </row>
    <row r="116" spans="1:9" ht="15">
      <c r="A116" s="181"/>
      <c r="B116" s="182">
        <v>3</v>
      </c>
      <c r="C116" s="176" t="s">
        <v>1008</v>
      </c>
      <c r="D116" s="182">
        <f t="shared" si="1"/>
        <v>2014</v>
      </c>
      <c r="E116" s="176" t="s">
        <v>1096</v>
      </c>
      <c r="F116" s="176" t="s">
        <v>496</v>
      </c>
      <c r="G116" s="174" t="s">
        <v>497</v>
      </c>
      <c r="H116" s="187" t="s">
        <v>1010</v>
      </c>
      <c r="I116" s="223">
        <f>'Receita Arrecadada'!F96</f>
        <v>566058.76</v>
      </c>
    </row>
    <row r="117" spans="1:9" ht="15">
      <c r="A117" s="181"/>
      <c r="B117" s="182">
        <v>3</v>
      </c>
      <c r="C117" s="176" t="s">
        <v>1008</v>
      </c>
      <c r="D117" s="182">
        <f t="shared" si="1"/>
        <v>2014</v>
      </c>
      <c r="E117" s="176" t="s">
        <v>1097</v>
      </c>
      <c r="F117" s="176" t="s">
        <v>498</v>
      </c>
      <c r="G117" s="174" t="s">
        <v>499</v>
      </c>
      <c r="H117" s="187" t="s">
        <v>1010</v>
      </c>
      <c r="I117" s="223">
        <f>'Receita Arrecadada'!F97</f>
        <v>16702.79</v>
      </c>
    </row>
    <row r="118" spans="1:9" ht="15">
      <c r="A118" s="181"/>
      <c r="B118" s="182">
        <v>3</v>
      </c>
      <c r="C118" s="176" t="s">
        <v>1008</v>
      </c>
      <c r="D118" s="182">
        <f t="shared" si="1"/>
        <v>2014</v>
      </c>
      <c r="E118" s="176" t="s">
        <v>1098</v>
      </c>
      <c r="F118" s="176" t="s">
        <v>500</v>
      </c>
      <c r="G118" s="174" t="s">
        <v>501</v>
      </c>
      <c r="H118" s="187" t="s">
        <v>1010</v>
      </c>
      <c r="I118" s="223">
        <f>'Receita Arrecadada'!F98</f>
        <v>5466.47</v>
      </c>
    </row>
    <row r="119" spans="1:9" ht="15">
      <c r="A119" s="181"/>
      <c r="B119" s="182">
        <v>3</v>
      </c>
      <c r="C119" s="176" t="s">
        <v>1008</v>
      </c>
      <c r="D119" s="182">
        <f t="shared" si="1"/>
        <v>2014</v>
      </c>
      <c r="E119" s="176" t="s">
        <v>1099</v>
      </c>
      <c r="F119" s="176" t="s">
        <v>502</v>
      </c>
      <c r="G119" s="174" t="s">
        <v>503</v>
      </c>
      <c r="H119" s="187" t="s">
        <v>1010</v>
      </c>
      <c r="I119" s="223">
        <f>'Receita Arrecadada'!F99</f>
        <v>123955.39</v>
      </c>
    </row>
    <row r="120" spans="1:9" ht="15">
      <c r="A120" s="181"/>
      <c r="B120" s="182">
        <v>3</v>
      </c>
      <c r="C120" s="176" t="s">
        <v>1008</v>
      </c>
      <c r="D120" s="182">
        <f t="shared" si="1"/>
        <v>2014</v>
      </c>
      <c r="E120" s="176" t="s">
        <v>1100</v>
      </c>
      <c r="F120" s="176" t="s">
        <v>504</v>
      </c>
      <c r="G120" s="174" t="s">
        <v>505</v>
      </c>
      <c r="H120" s="187" t="s">
        <v>1010</v>
      </c>
      <c r="I120" s="223">
        <f>'Receita Arrecadada'!F100</f>
        <v>0</v>
      </c>
    </row>
    <row r="121" spans="1:9" ht="15">
      <c r="A121" s="181"/>
      <c r="B121" s="182">
        <v>3</v>
      </c>
      <c r="C121" s="176" t="s">
        <v>1008</v>
      </c>
      <c r="D121" s="182">
        <f t="shared" si="1"/>
        <v>2014</v>
      </c>
      <c r="E121" s="176" t="s">
        <v>1101</v>
      </c>
      <c r="F121" s="176" t="s">
        <v>506</v>
      </c>
      <c r="G121" s="174" t="s">
        <v>507</v>
      </c>
      <c r="H121" s="187" t="s">
        <v>1010</v>
      </c>
      <c r="I121" s="223">
        <f>'Receita Arrecadada'!F101</f>
        <v>0</v>
      </c>
    </row>
    <row r="122" spans="1:9" ht="15">
      <c r="A122" s="181"/>
      <c r="B122" s="182">
        <v>3</v>
      </c>
      <c r="C122" s="176" t="s">
        <v>1008</v>
      </c>
      <c r="D122" s="182">
        <f t="shared" si="1"/>
        <v>2014</v>
      </c>
      <c r="E122" s="176" t="s">
        <v>1102</v>
      </c>
      <c r="F122" s="176" t="s">
        <v>508</v>
      </c>
      <c r="G122" s="174" t="s">
        <v>509</v>
      </c>
      <c r="H122" s="187" t="s">
        <v>1010</v>
      </c>
      <c r="I122" s="223">
        <f>'Receita Arrecadada'!F102</f>
        <v>0</v>
      </c>
    </row>
    <row r="123" spans="1:9" ht="15">
      <c r="A123" s="181"/>
      <c r="B123" s="182">
        <v>3</v>
      </c>
      <c r="C123" s="176" t="s">
        <v>1008</v>
      </c>
      <c r="D123" s="182">
        <f t="shared" si="1"/>
        <v>2014</v>
      </c>
      <c r="E123" s="176" t="s">
        <v>1103</v>
      </c>
      <c r="F123" s="176" t="s">
        <v>510</v>
      </c>
      <c r="G123" s="174" t="s">
        <v>511</v>
      </c>
      <c r="H123" s="187" t="s">
        <v>1010</v>
      </c>
      <c r="I123" s="223">
        <f>'Receita Arrecadada'!F103</f>
        <v>0</v>
      </c>
    </row>
    <row r="124" spans="1:9" ht="15">
      <c r="A124" s="181"/>
      <c r="B124" s="182">
        <v>3</v>
      </c>
      <c r="C124" s="176" t="s">
        <v>1008</v>
      </c>
      <c r="D124" s="182">
        <f t="shared" si="1"/>
        <v>2014</v>
      </c>
      <c r="E124" s="176" t="s">
        <v>1104</v>
      </c>
      <c r="F124" s="176" t="s">
        <v>512</v>
      </c>
      <c r="G124" s="174" t="s">
        <v>513</v>
      </c>
      <c r="H124" s="187" t="s">
        <v>1010</v>
      </c>
      <c r="I124" s="223">
        <f>'Receita Arrecadada'!F104</f>
        <v>0</v>
      </c>
    </row>
    <row r="125" spans="1:9" ht="15">
      <c r="A125" s="181"/>
      <c r="B125" s="182">
        <v>3</v>
      </c>
      <c r="C125" s="176" t="s">
        <v>1008</v>
      </c>
      <c r="D125" s="182">
        <f t="shared" si="1"/>
        <v>2014</v>
      </c>
      <c r="E125" s="176" t="s">
        <v>1105</v>
      </c>
      <c r="F125" s="176" t="s">
        <v>514</v>
      </c>
      <c r="G125" s="174" t="s">
        <v>515</v>
      </c>
      <c r="H125" s="187" t="s">
        <v>1010</v>
      </c>
      <c r="I125" s="223">
        <f>'Receita Arrecadada'!F105</f>
        <v>0</v>
      </c>
    </row>
    <row r="126" spans="1:9" ht="15">
      <c r="A126" s="181"/>
      <c r="B126" s="182">
        <v>3</v>
      </c>
      <c r="C126" s="176" t="s">
        <v>1008</v>
      </c>
      <c r="D126" s="182">
        <f t="shared" si="1"/>
        <v>2014</v>
      </c>
      <c r="E126" s="176" t="s">
        <v>1106</v>
      </c>
      <c r="F126" s="176" t="s">
        <v>516</v>
      </c>
      <c r="G126" s="174" t="s">
        <v>487</v>
      </c>
      <c r="H126" s="187" t="s">
        <v>1010</v>
      </c>
      <c r="I126" s="223">
        <f>'Receita Arrecadada'!F106</f>
        <v>0</v>
      </c>
    </row>
    <row r="127" spans="1:9" ht="15">
      <c r="A127" s="181"/>
      <c r="B127" s="182">
        <v>3</v>
      </c>
      <c r="C127" s="176" t="s">
        <v>1008</v>
      </c>
      <c r="D127" s="182">
        <f t="shared" si="1"/>
        <v>2014</v>
      </c>
      <c r="E127" s="176" t="s">
        <v>1107</v>
      </c>
      <c r="F127" s="176" t="s">
        <v>517</v>
      </c>
      <c r="G127" s="174" t="s">
        <v>518</v>
      </c>
      <c r="H127" s="187" t="s">
        <v>1010</v>
      </c>
      <c r="I127" s="223">
        <f>'Receita Arrecadada'!F107</f>
        <v>0</v>
      </c>
    </row>
    <row r="128" spans="1:9" ht="15">
      <c r="A128" s="181"/>
      <c r="B128" s="182">
        <v>3</v>
      </c>
      <c r="C128" s="176" t="s">
        <v>1008</v>
      </c>
      <c r="D128" s="182">
        <f t="shared" si="1"/>
        <v>2014</v>
      </c>
      <c r="E128" s="176" t="s">
        <v>1108</v>
      </c>
      <c r="F128" s="176" t="s">
        <v>519</v>
      </c>
      <c r="G128" s="174" t="s">
        <v>520</v>
      </c>
      <c r="H128" s="187" t="s">
        <v>1010</v>
      </c>
      <c r="I128" s="223">
        <f>'Receita Arrecadada'!F108</f>
        <v>0</v>
      </c>
    </row>
    <row r="129" spans="1:9" ht="15">
      <c r="A129" s="181"/>
      <c r="B129" s="182">
        <v>3</v>
      </c>
      <c r="C129" s="176" t="s">
        <v>1008</v>
      </c>
      <c r="D129" s="182">
        <f t="shared" si="1"/>
        <v>2014</v>
      </c>
      <c r="E129" s="176" t="s">
        <v>1109</v>
      </c>
      <c r="F129" s="176" t="s">
        <v>521</v>
      </c>
      <c r="G129" s="174" t="s">
        <v>522</v>
      </c>
      <c r="H129" s="187" t="s">
        <v>1010</v>
      </c>
      <c r="I129" s="223">
        <f>'Receita Arrecadada'!F109</f>
        <v>0</v>
      </c>
    </row>
    <row r="130" spans="1:9" ht="15">
      <c r="A130" s="181"/>
      <c r="B130" s="182">
        <v>3</v>
      </c>
      <c r="C130" s="176" t="s">
        <v>1008</v>
      </c>
      <c r="D130" s="182">
        <f t="shared" si="1"/>
        <v>2014</v>
      </c>
      <c r="E130" s="176" t="s">
        <v>1110</v>
      </c>
      <c r="F130" s="176" t="s">
        <v>523</v>
      </c>
      <c r="G130" s="174" t="s">
        <v>487</v>
      </c>
      <c r="H130" s="187" t="s">
        <v>1010</v>
      </c>
      <c r="I130" s="223">
        <f>'Receita Arrecadada'!F110</f>
        <v>0</v>
      </c>
    </row>
    <row r="131" spans="1:9" ht="15">
      <c r="A131" s="181"/>
      <c r="B131" s="182">
        <v>3</v>
      </c>
      <c r="C131" s="176" t="s">
        <v>1008</v>
      </c>
      <c r="D131" s="182">
        <f t="shared" si="1"/>
        <v>2014</v>
      </c>
      <c r="E131" s="176" t="s">
        <v>1111</v>
      </c>
      <c r="F131" s="176" t="s">
        <v>524</v>
      </c>
      <c r="G131" s="174" t="s">
        <v>525</v>
      </c>
      <c r="H131" s="187" t="s">
        <v>1010</v>
      </c>
      <c r="I131" s="223">
        <f>'Receita Arrecadada'!F111</f>
        <v>0</v>
      </c>
    </row>
    <row r="132" spans="1:9" ht="15">
      <c r="A132" s="181"/>
      <c r="B132" s="182">
        <v>3</v>
      </c>
      <c r="C132" s="176" t="s">
        <v>1008</v>
      </c>
      <c r="D132" s="182">
        <f t="shared" si="1"/>
        <v>2014</v>
      </c>
      <c r="E132" s="176" t="s">
        <v>1112</v>
      </c>
      <c r="F132" s="176" t="s">
        <v>526</v>
      </c>
      <c r="G132" s="174" t="s">
        <v>527</v>
      </c>
      <c r="H132" s="187" t="s">
        <v>1010</v>
      </c>
      <c r="I132" s="223">
        <f>'Receita Arrecadada'!F112</f>
        <v>17117775.05</v>
      </c>
    </row>
    <row r="133" spans="1:9" ht="15">
      <c r="A133" s="181"/>
      <c r="B133" s="182">
        <v>3</v>
      </c>
      <c r="C133" s="176" t="s">
        <v>1008</v>
      </c>
      <c r="D133" s="182">
        <f t="shared" si="1"/>
        <v>2014</v>
      </c>
      <c r="E133" s="176" t="s">
        <v>1113</v>
      </c>
      <c r="F133" s="176" t="s">
        <v>528</v>
      </c>
      <c r="G133" s="174" t="s">
        <v>529</v>
      </c>
      <c r="H133" s="187" t="s">
        <v>1010</v>
      </c>
      <c r="I133" s="223">
        <f>'Receita Arrecadada'!F113</f>
        <v>17117775.05</v>
      </c>
    </row>
    <row r="134" spans="1:9" ht="15">
      <c r="A134" s="181"/>
      <c r="B134" s="182">
        <v>3</v>
      </c>
      <c r="C134" s="176" t="s">
        <v>1008</v>
      </c>
      <c r="D134" s="182">
        <f t="shared" si="1"/>
        <v>2014</v>
      </c>
      <c r="E134" s="176" t="s">
        <v>1114</v>
      </c>
      <c r="F134" s="176" t="s">
        <v>530</v>
      </c>
      <c r="G134" s="174" t="s">
        <v>531</v>
      </c>
      <c r="H134" s="187" t="s">
        <v>1010</v>
      </c>
      <c r="I134" s="223">
        <f>'Receita Arrecadada'!F114</f>
        <v>0</v>
      </c>
    </row>
    <row r="135" spans="1:9" ht="15">
      <c r="A135" s="181"/>
      <c r="B135" s="182">
        <v>3</v>
      </c>
      <c r="C135" s="176" t="s">
        <v>1008</v>
      </c>
      <c r="D135" s="182">
        <f t="shared" si="1"/>
        <v>2014</v>
      </c>
      <c r="E135" s="176" t="s">
        <v>1115</v>
      </c>
      <c r="F135" s="176" t="s">
        <v>532</v>
      </c>
      <c r="G135" s="174" t="s">
        <v>533</v>
      </c>
      <c r="H135" s="187" t="s">
        <v>1010</v>
      </c>
      <c r="I135" s="223">
        <f>'Receita Arrecadada'!F115</f>
        <v>0</v>
      </c>
    </row>
    <row r="136" spans="1:9" ht="15">
      <c r="A136" s="181"/>
      <c r="B136" s="182">
        <v>3</v>
      </c>
      <c r="C136" s="176" t="s">
        <v>1008</v>
      </c>
      <c r="D136" s="182">
        <f t="shared" si="1"/>
        <v>2014</v>
      </c>
      <c r="E136" s="176" t="s">
        <v>1116</v>
      </c>
      <c r="F136" s="176" t="s">
        <v>534</v>
      </c>
      <c r="G136" s="174" t="s">
        <v>535</v>
      </c>
      <c r="H136" s="187" t="s">
        <v>1010</v>
      </c>
      <c r="I136" s="223">
        <f>'Receita Arrecadada'!F116</f>
        <v>0</v>
      </c>
    </row>
    <row r="137" spans="1:9" ht="15">
      <c r="A137" s="181"/>
      <c r="B137" s="182">
        <v>3</v>
      </c>
      <c r="C137" s="176" t="s">
        <v>1008</v>
      </c>
      <c r="D137" s="182">
        <f t="shared" si="1"/>
        <v>2014</v>
      </c>
      <c r="E137" s="176" t="s">
        <v>1117</v>
      </c>
      <c r="F137" s="176" t="s">
        <v>536</v>
      </c>
      <c r="G137" s="174" t="s">
        <v>537</v>
      </c>
      <c r="H137" s="187" t="s">
        <v>1010</v>
      </c>
      <c r="I137" s="223">
        <f>'Receita Arrecadada'!F117</f>
        <v>0</v>
      </c>
    </row>
    <row r="138" spans="1:9" ht="15">
      <c r="A138" s="181"/>
      <c r="B138" s="182">
        <v>3</v>
      </c>
      <c r="C138" s="176" t="s">
        <v>1008</v>
      </c>
      <c r="D138" s="182">
        <f aca="true" t="shared" si="2" ref="D138:D201">$D$3</f>
        <v>2014</v>
      </c>
      <c r="E138" s="176" t="s">
        <v>1118</v>
      </c>
      <c r="F138" s="176" t="s">
        <v>538</v>
      </c>
      <c r="G138" s="174" t="s">
        <v>539</v>
      </c>
      <c r="H138" s="187" t="s">
        <v>1010</v>
      </c>
      <c r="I138" s="223">
        <f>'Receita Arrecadada'!F118</f>
        <v>0</v>
      </c>
    </row>
    <row r="139" spans="1:9" ht="15">
      <c r="A139" s="181"/>
      <c r="B139" s="182">
        <v>3</v>
      </c>
      <c r="C139" s="176" t="s">
        <v>1008</v>
      </c>
      <c r="D139" s="182">
        <f t="shared" si="2"/>
        <v>2014</v>
      </c>
      <c r="E139" s="176" t="s">
        <v>1119</v>
      </c>
      <c r="F139" s="176" t="s">
        <v>0</v>
      </c>
      <c r="G139" s="174" t="s">
        <v>1</v>
      </c>
      <c r="H139" s="187" t="s">
        <v>1010</v>
      </c>
      <c r="I139" s="223">
        <f>'Receita Arrecadada'!F119</f>
        <v>36500</v>
      </c>
    </row>
    <row r="140" spans="1:9" ht="15">
      <c r="A140" s="181"/>
      <c r="B140" s="182">
        <v>3</v>
      </c>
      <c r="C140" s="176" t="s">
        <v>1008</v>
      </c>
      <c r="D140" s="182">
        <f t="shared" si="2"/>
        <v>2014</v>
      </c>
      <c r="E140" s="176" t="s">
        <v>1120</v>
      </c>
      <c r="F140" s="176" t="s">
        <v>2</v>
      </c>
      <c r="G140" s="174" t="s">
        <v>3</v>
      </c>
      <c r="H140" s="187" t="s">
        <v>1010</v>
      </c>
      <c r="I140" s="223">
        <f>'Receita Arrecadada'!F120</f>
        <v>0</v>
      </c>
    </row>
    <row r="141" spans="1:9" ht="15">
      <c r="A141" s="181"/>
      <c r="B141" s="182">
        <v>3</v>
      </c>
      <c r="C141" s="176" t="s">
        <v>1008</v>
      </c>
      <c r="D141" s="182">
        <f t="shared" si="2"/>
        <v>2014</v>
      </c>
      <c r="E141" s="176" t="s">
        <v>1121</v>
      </c>
      <c r="F141" s="176" t="s">
        <v>4</v>
      </c>
      <c r="G141" s="174" t="s">
        <v>5</v>
      </c>
      <c r="H141" s="187" t="s">
        <v>1010</v>
      </c>
      <c r="I141" s="223">
        <f>'Receita Arrecadada'!F121</f>
        <v>0</v>
      </c>
    </row>
    <row r="142" spans="1:9" ht="15">
      <c r="A142" s="181"/>
      <c r="B142" s="182">
        <v>3</v>
      </c>
      <c r="C142" s="176" t="s">
        <v>1008</v>
      </c>
      <c r="D142" s="182">
        <f t="shared" si="2"/>
        <v>2014</v>
      </c>
      <c r="E142" s="176" t="s">
        <v>1122</v>
      </c>
      <c r="F142" s="176" t="s">
        <v>6</v>
      </c>
      <c r="G142" s="174" t="s">
        <v>7</v>
      </c>
      <c r="H142" s="187" t="s">
        <v>1010</v>
      </c>
      <c r="I142" s="223">
        <f>'Receita Arrecadada'!F122</f>
        <v>0</v>
      </c>
    </row>
    <row r="143" spans="1:9" ht="15">
      <c r="A143" s="181"/>
      <c r="B143" s="182">
        <v>3</v>
      </c>
      <c r="C143" s="176" t="s">
        <v>1008</v>
      </c>
      <c r="D143" s="182">
        <f t="shared" si="2"/>
        <v>2014</v>
      </c>
      <c r="E143" s="176" t="s">
        <v>1123</v>
      </c>
      <c r="F143" s="176" t="s">
        <v>8</v>
      </c>
      <c r="G143" s="174" t="s">
        <v>9</v>
      </c>
      <c r="H143" s="187" t="s">
        <v>1010</v>
      </c>
      <c r="I143" s="223">
        <f>'Receita Arrecadada'!F123</f>
        <v>0</v>
      </c>
    </row>
    <row r="144" spans="1:9" ht="15">
      <c r="A144" s="181"/>
      <c r="B144" s="182">
        <v>3</v>
      </c>
      <c r="C144" s="176" t="s">
        <v>1008</v>
      </c>
      <c r="D144" s="182">
        <f t="shared" si="2"/>
        <v>2014</v>
      </c>
      <c r="E144" s="176" t="s">
        <v>1124</v>
      </c>
      <c r="F144" s="176" t="s">
        <v>10</v>
      </c>
      <c r="G144" s="174" t="s">
        <v>11</v>
      </c>
      <c r="H144" s="187" t="s">
        <v>1010</v>
      </c>
      <c r="I144" s="223">
        <f>'Receita Arrecadada'!F124</f>
        <v>0</v>
      </c>
    </row>
    <row r="145" spans="1:9" ht="15">
      <c r="A145" s="181"/>
      <c r="B145" s="182">
        <v>3</v>
      </c>
      <c r="C145" s="176" t="s">
        <v>1008</v>
      </c>
      <c r="D145" s="182">
        <f t="shared" si="2"/>
        <v>2014</v>
      </c>
      <c r="E145" s="176" t="s">
        <v>1125</v>
      </c>
      <c r="F145" s="176" t="s">
        <v>12</v>
      </c>
      <c r="G145" s="174" t="s">
        <v>13</v>
      </c>
      <c r="H145" s="187" t="s">
        <v>1010</v>
      </c>
      <c r="I145" s="223">
        <f>'Receita Arrecadada'!F125</f>
        <v>0</v>
      </c>
    </row>
    <row r="146" spans="1:9" ht="15">
      <c r="A146" s="181"/>
      <c r="B146" s="182">
        <v>3</v>
      </c>
      <c r="C146" s="176" t="s">
        <v>1008</v>
      </c>
      <c r="D146" s="182">
        <f t="shared" si="2"/>
        <v>2014</v>
      </c>
      <c r="E146" s="176" t="s">
        <v>1126</v>
      </c>
      <c r="F146" s="176" t="s">
        <v>14</v>
      </c>
      <c r="G146" s="174" t="s">
        <v>15</v>
      </c>
      <c r="H146" s="187" t="s">
        <v>1010</v>
      </c>
      <c r="I146" s="223">
        <f>'Receita Arrecadada'!F126</f>
        <v>0</v>
      </c>
    </row>
    <row r="147" spans="1:9" ht="15">
      <c r="A147" s="181"/>
      <c r="B147" s="182">
        <v>3</v>
      </c>
      <c r="C147" s="176" t="s">
        <v>1008</v>
      </c>
      <c r="D147" s="182">
        <f t="shared" si="2"/>
        <v>2014</v>
      </c>
      <c r="E147" s="176" t="s">
        <v>1127</v>
      </c>
      <c r="F147" s="176" t="s">
        <v>16</v>
      </c>
      <c r="G147" s="174" t="s">
        <v>17</v>
      </c>
      <c r="H147" s="187" t="s">
        <v>1010</v>
      </c>
      <c r="I147" s="223">
        <f>'Receita Arrecadada'!F127</f>
        <v>36500</v>
      </c>
    </row>
    <row r="148" spans="1:9" ht="15">
      <c r="A148" s="181"/>
      <c r="B148" s="182">
        <v>3</v>
      </c>
      <c r="C148" s="176" t="s">
        <v>1008</v>
      </c>
      <c r="D148" s="182">
        <f t="shared" si="2"/>
        <v>2014</v>
      </c>
      <c r="E148" s="176" t="s">
        <v>1128</v>
      </c>
      <c r="F148" s="176" t="s">
        <v>18</v>
      </c>
      <c r="G148" s="174" t="s">
        <v>19</v>
      </c>
      <c r="H148" s="187" t="s">
        <v>1010</v>
      </c>
      <c r="I148" s="223">
        <f>'Receita Arrecadada'!F128</f>
        <v>0</v>
      </c>
    </row>
    <row r="149" spans="1:9" ht="15">
      <c r="A149" s="181"/>
      <c r="B149" s="182">
        <v>3</v>
      </c>
      <c r="C149" s="176" t="s">
        <v>1008</v>
      </c>
      <c r="D149" s="182">
        <f t="shared" si="2"/>
        <v>2014</v>
      </c>
      <c r="E149" s="176" t="s">
        <v>1129</v>
      </c>
      <c r="F149" s="176" t="s">
        <v>20</v>
      </c>
      <c r="G149" s="174" t="s">
        <v>7</v>
      </c>
      <c r="H149" s="187" t="s">
        <v>1010</v>
      </c>
      <c r="I149" s="223">
        <f>'Receita Arrecadada'!F129</f>
        <v>0</v>
      </c>
    </row>
    <row r="150" spans="1:9" ht="15">
      <c r="A150" s="181"/>
      <c r="B150" s="182">
        <v>3</v>
      </c>
      <c r="C150" s="176" t="s">
        <v>1008</v>
      </c>
      <c r="D150" s="182">
        <f t="shared" si="2"/>
        <v>2014</v>
      </c>
      <c r="E150" s="176" t="s">
        <v>1130</v>
      </c>
      <c r="F150" s="176" t="s">
        <v>21</v>
      </c>
      <c r="G150" s="174" t="s">
        <v>22</v>
      </c>
      <c r="H150" s="187" t="s">
        <v>1010</v>
      </c>
      <c r="I150" s="223">
        <f>'Receita Arrecadada'!F130</f>
        <v>36500</v>
      </c>
    </row>
    <row r="151" spans="1:9" ht="15">
      <c r="A151" s="181"/>
      <c r="B151" s="182">
        <v>3</v>
      </c>
      <c r="C151" s="176" t="s">
        <v>1008</v>
      </c>
      <c r="D151" s="182">
        <f t="shared" si="2"/>
        <v>2014</v>
      </c>
      <c r="E151" s="176" t="s">
        <v>1131</v>
      </c>
      <c r="F151" s="176" t="s">
        <v>23</v>
      </c>
      <c r="G151" s="174" t="s">
        <v>24</v>
      </c>
      <c r="H151" s="187" t="s">
        <v>1010</v>
      </c>
      <c r="I151" s="223">
        <f>'Receita Arrecadada'!F131</f>
        <v>0</v>
      </c>
    </row>
    <row r="152" spans="1:9" ht="15">
      <c r="A152" s="181"/>
      <c r="B152" s="182">
        <v>3</v>
      </c>
      <c r="C152" s="176" t="s">
        <v>1008</v>
      </c>
      <c r="D152" s="182">
        <f t="shared" si="2"/>
        <v>2014</v>
      </c>
      <c r="E152" s="176" t="s">
        <v>1132</v>
      </c>
      <c r="F152" s="176" t="s">
        <v>25</v>
      </c>
      <c r="G152" s="174" t="s">
        <v>19</v>
      </c>
      <c r="H152" s="187" t="s">
        <v>1010</v>
      </c>
      <c r="I152" s="223">
        <f>'Receita Arrecadada'!F132</f>
        <v>0</v>
      </c>
    </row>
    <row r="153" spans="1:9" ht="15">
      <c r="A153" s="181"/>
      <c r="B153" s="182">
        <v>3</v>
      </c>
      <c r="C153" s="176" t="s">
        <v>1008</v>
      </c>
      <c r="D153" s="182">
        <f t="shared" si="2"/>
        <v>2014</v>
      </c>
      <c r="E153" s="176" t="s">
        <v>1133</v>
      </c>
      <c r="F153" s="176" t="s">
        <v>26</v>
      </c>
      <c r="G153" s="174" t="s">
        <v>7</v>
      </c>
      <c r="H153" s="187" t="s">
        <v>1010</v>
      </c>
      <c r="I153" s="223">
        <f>'Receita Arrecadada'!F133</f>
        <v>0</v>
      </c>
    </row>
    <row r="154" spans="1:9" ht="15">
      <c r="A154" s="181"/>
      <c r="B154" s="182">
        <v>3</v>
      </c>
      <c r="C154" s="176" t="s">
        <v>1008</v>
      </c>
      <c r="D154" s="182">
        <f t="shared" si="2"/>
        <v>2014</v>
      </c>
      <c r="E154" s="176" t="s">
        <v>1134</v>
      </c>
      <c r="F154" s="176" t="s">
        <v>27</v>
      </c>
      <c r="G154" s="174" t="s">
        <v>28</v>
      </c>
      <c r="H154" s="187" t="s">
        <v>1010</v>
      </c>
      <c r="I154" s="223">
        <f>'Receita Arrecadada'!F134</f>
        <v>0</v>
      </c>
    </row>
    <row r="155" spans="1:9" ht="15">
      <c r="A155" s="181"/>
      <c r="B155" s="182">
        <v>3</v>
      </c>
      <c r="C155" s="176" t="s">
        <v>1008</v>
      </c>
      <c r="D155" s="182">
        <f t="shared" si="2"/>
        <v>2014</v>
      </c>
      <c r="E155" s="176" t="s">
        <v>1135</v>
      </c>
      <c r="F155" s="176" t="s">
        <v>29</v>
      </c>
      <c r="G155" s="174" t="s">
        <v>30</v>
      </c>
      <c r="H155" s="187" t="s">
        <v>1010</v>
      </c>
      <c r="I155" s="223">
        <f>'Receita Arrecadada'!F135</f>
        <v>0</v>
      </c>
    </row>
    <row r="156" spans="1:9" ht="15">
      <c r="A156" s="181"/>
      <c r="B156" s="182">
        <v>3</v>
      </c>
      <c r="C156" s="176" t="s">
        <v>1008</v>
      </c>
      <c r="D156" s="182">
        <f t="shared" si="2"/>
        <v>2014</v>
      </c>
      <c r="E156" s="176" t="s">
        <v>1136</v>
      </c>
      <c r="F156" s="176" t="s">
        <v>31</v>
      </c>
      <c r="G156" s="174" t="s">
        <v>32</v>
      </c>
      <c r="H156" s="187" t="s">
        <v>1010</v>
      </c>
      <c r="I156" s="223">
        <f>'Receita Arrecadada'!F136</f>
        <v>0</v>
      </c>
    </row>
    <row r="157" spans="1:9" ht="15">
      <c r="A157" s="181"/>
      <c r="B157" s="182">
        <v>3</v>
      </c>
      <c r="C157" s="176" t="s">
        <v>1008</v>
      </c>
      <c r="D157" s="182">
        <f t="shared" si="2"/>
        <v>2014</v>
      </c>
      <c r="E157" s="176" t="s">
        <v>1137</v>
      </c>
      <c r="F157" s="176" t="s">
        <v>33</v>
      </c>
      <c r="G157" s="174" t="s">
        <v>34</v>
      </c>
      <c r="H157" s="187" t="s">
        <v>1010</v>
      </c>
      <c r="I157" s="223">
        <f>'Receita Arrecadada'!F137</f>
        <v>0</v>
      </c>
    </row>
    <row r="158" spans="1:9" ht="15">
      <c r="A158" s="181"/>
      <c r="B158" s="182">
        <v>3</v>
      </c>
      <c r="C158" s="176" t="s">
        <v>1008</v>
      </c>
      <c r="D158" s="182">
        <f t="shared" si="2"/>
        <v>2014</v>
      </c>
      <c r="E158" s="176" t="s">
        <v>1138</v>
      </c>
      <c r="F158" s="176" t="s">
        <v>35</v>
      </c>
      <c r="G158" s="174" t="s">
        <v>36</v>
      </c>
      <c r="H158" s="187" t="s">
        <v>1010</v>
      </c>
      <c r="I158" s="223">
        <f>'Receita Arrecadada'!F138</f>
        <v>0</v>
      </c>
    </row>
    <row r="159" spans="1:9" ht="15">
      <c r="A159" s="181"/>
      <c r="B159" s="182">
        <v>3</v>
      </c>
      <c r="C159" s="176" t="s">
        <v>1008</v>
      </c>
      <c r="D159" s="182">
        <f t="shared" si="2"/>
        <v>2014</v>
      </c>
      <c r="E159" s="176" t="s">
        <v>1139</v>
      </c>
      <c r="F159" s="176" t="s">
        <v>37</v>
      </c>
      <c r="G159" s="174" t="s">
        <v>38</v>
      </c>
      <c r="H159" s="187" t="s">
        <v>1010</v>
      </c>
      <c r="I159" s="223">
        <f>'Receita Arrecadada'!F139</f>
        <v>0</v>
      </c>
    </row>
    <row r="160" spans="1:9" ht="15">
      <c r="A160" s="181"/>
      <c r="B160" s="182">
        <v>3</v>
      </c>
      <c r="C160" s="176" t="s">
        <v>1008</v>
      </c>
      <c r="D160" s="182">
        <f t="shared" si="2"/>
        <v>2014</v>
      </c>
      <c r="E160" s="176" t="s">
        <v>1140</v>
      </c>
      <c r="F160" s="176" t="s">
        <v>39</v>
      </c>
      <c r="G160" s="174" t="s">
        <v>40</v>
      </c>
      <c r="H160" s="187" t="s">
        <v>1010</v>
      </c>
      <c r="I160" s="223">
        <f>'Receita Arrecadada'!F140</f>
        <v>0</v>
      </c>
    </row>
    <row r="161" spans="1:9" ht="15">
      <c r="A161" s="181"/>
      <c r="B161" s="182">
        <v>3</v>
      </c>
      <c r="C161" s="176" t="s">
        <v>1008</v>
      </c>
      <c r="D161" s="182">
        <f t="shared" si="2"/>
        <v>2014</v>
      </c>
      <c r="E161" s="176" t="s">
        <v>1141</v>
      </c>
      <c r="F161" s="176" t="s">
        <v>41</v>
      </c>
      <c r="G161" s="174" t="s">
        <v>42</v>
      </c>
      <c r="H161" s="187" t="s">
        <v>1010</v>
      </c>
      <c r="I161" s="223">
        <f>'Receita Arrecadada'!F141</f>
        <v>0</v>
      </c>
    </row>
    <row r="162" spans="1:9" ht="15">
      <c r="A162" s="181"/>
      <c r="B162" s="182">
        <v>3</v>
      </c>
      <c r="C162" s="176" t="s">
        <v>1008</v>
      </c>
      <c r="D162" s="182">
        <f t="shared" si="2"/>
        <v>2014</v>
      </c>
      <c r="E162" s="176" t="s">
        <v>1142</v>
      </c>
      <c r="F162" s="176" t="s">
        <v>43</v>
      </c>
      <c r="G162" s="174" t="s">
        <v>44</v>
      </c>
      <c r="H162" s="187" t="s">
        <v>1010</v>
      </c>
      <c r="I162" s="223">
        <f>'Receita Arrecadada'!F142</f>
        <v>802190.51</v>
      </c>
    </row>
    <row r="163" spans="1:9" ht="15">
      <c r="A163" s="181"/>
      <c r="B163" s="182">
        <v>3</v>
      </c>
      <c r="C163" s="176" t="s">
        <v>1008</v>
      </c>
      <c r="D163" s="182">
        <f t="shared" si="2"/>
        <v>2014</v>
      </c>
      <c r="E163" s="176" t="s">
        <v>1143</v>
      </c>
      <c r="F163" s="176" t="s">
        <v>45</v>
      </c>
      <c r="G163" s="174" t="s">
        <v>46</v>
      </c>
      <c r="H163" s="187" t="s">
        <v>1010</v>
      </c>
      <c r="I163" s="223">
        <f>'Receita Arrecadada'!F143</f>
        <v>39560.27</v>
      </c>
    </row>
    <row r="164" spans="1:9" ht="15">
      <c r="A164" s="181"/>
      <c r="B164" s="182">
        <v>3</v>
      </c>
      <c r="C164" s="176" t="s">
        <v>1008</v>
      </c>
      <c r="D164" s="182">
        <f t="shared" si="2"/>
        <v>2014</v>
      </c>
      <c r="E164" s="176" t="s">
        <v>1144</v>
      </c>
      <c r="F164" s="176" t="s">
        <v>314</v>
      </c>
      <c r="G164" s="174" t="s">
        <v>456</v>
      </c>
      <c r="H164" s="187" t="s">
        <v>1010</v>
      </c>
      <c r="I164" s="223">
        <f>'Receita Arrecadada'!F144</f>
        <v>39560.27</v>
      </c>
    </row>
    <row r="165" spans="1:9" ht="15">
      <c r="A165" s="181"/>
      <c r="B165" s="182">
        <v>3</v>
      </c>
      <c r="C165" s="176" t="s">
        <v>1008</v>
      </c>
      <c r="D165" s="182">
        <f t="shared" si="2"/>
        <v>2014</v>
      </c>
      <c r="E165" s="176" t="s">
        <v>1145</v>
      </c>
      <c r="F165" s="176" t="s">
        <v>341</v>
      </c>
      <c r="G165" s="188" t="s">
        <v>721</v>
      </c>
      <c r="H165" s="187" t="s">
        <v>1010</v>
      </c>
      <c r="I165" s="223">
        <f>'Receita Arrecadada'!F145</f>
        <v>0</v>
      </c>
    </row>
    <row r="166" spans="1:9" ht="15">
      <c r="A166" s="181"/>
      <c r="B166" s="182">
        <v>3</v>
      </c>
      <c r="C166" s="176" t="s">
        <v>1008</v>
      </c>
      <c r="D166" s="182">
        <f t="shared" si="2"/>
        <v>2014</v>
      </c>
      <c r="E166" s="176" t="s">
        <v>1146</v>
      </c>
      <c r="F166" s="176" t="s">
        <v>722</v>
      </c>
      <c r="G166" s="188" t="s">
        <v>723</v>
      </c>
      <c r="H166" s="187" t="s">
        <v>1010</v>
      </c>
      <c r="I166" s="223">
        <f>'Receita Arrecadada'!F146</f>
        <v>0</v>
      </c>
    </row>
    <row r="167" spans="1:9" ht="15">
      <c r="A167" s="181"/>
      <c r="B167" s="182">
        <v>3</v>
      </c>
      <c r="C167" s="176" t="s">
        <v>1008</v>
      </c>
      <c r="D167" s="182">
        <f t="shared" si="2"/>
        <v>2014</v>
      </c>
      <c r="E167" s="176" t="s">
        <v>1147</v>
      </c>
      <c r="F167" s="176" t="s">
        <v>724</v>
      </c>
      <c r="G167" s="188" t="s">
        <v>728</v>
      </c>
      <c r="H167" s="187" t="s">
        <v>1010</v>
      </c>
      <c r="I167" s="223">
        <f>'Receita Arrecadada'!F147</f>
        <v>0</v>
      </c>
    </row>
    <row r="168" spans="1:9" ht="15">
      <c r="A168" s="181"/>
      <c r="B168" s="182">
        <v>3</v>
      </c>
      <c r="C168" s="176" t="s">
        <v>1008</v>
      </c>
      <c r="D168" s="182">
        <f t="shared" si="2"/>
        <v>2014</v>
      </c>
      <c r="E168" s="176" t="s">
        <v>1148</v>
      </c>
      <c r="F168" s="176" t="s">
        <v>729</v>
      </c>
      <c r="G168" s="188" t="s">
        <v>730</v>
      </c>
      <c r="H168" s="187" t="s">
        <v>1010</v>
      </c>
      <c r="I168" s="223">
        <f>'Receita Arrecadada'!F148</f>
        <v>0</v>
      </c>
    </row>
    <row r="169" spans="1:9" ht="15">
      <c r="A169" s="181"/>
      <c r="B169" s="182">
        <v>3</v>
      </c>
      <c r="C169" s="176" t="s">
        <v>1008</v>
      </c>
      <c r="D169" s="182">
        <f t="shared" si="2"/>
        <v>2014</v>
      </c>
      <c r="E169" s="176" t="s">
        <v>1149</v>
      </c>
      <c r="F169" s="176" t="s">
        <v>731</v>
      </c>
      <c r="G169" s="174" t="s">
        <v>732</v>
      </c>
      <c r="H169" s="187" t="s">
        <v>1010</v>
      </c>
      <c r="I169" s="223">
        <f>'Receita Arrecadada'!F149</f>
        <v>39560.27</v>
      </c>
    </row>
    <row r="170" spans="1:9" ht="15">
      <c r="A170" s="181"/>
      <c r="B170" s="182">
        <v>3</v>
      </c>
      <c r="C170" s="176" t="s">
        <v>1008</v>
      </c>
      <c r="D170" s="182">
        <f t="shared" si="2"/>
        <v>2014</v>
      </c>
      <c r="E170" s="176" t="s">
        <v>1150</v>
      </c>
      <c r="F170" s="176" t="s">
        <v>733</v>
      </c>
      <c r="G170" s="174" t="s">
        <v>462</v>
      </c>
      <c r="H170" s="187" t="s">
        <v>1010</v>
      </c>
      <c r="I170" s="223">
        <f>'Receita Arrecadada'!F150</f>
        <v>0</v>
      </c>
    </row>
    <row r="171" spans="1:9" ht="15">
      <c r="A171" s="181"/>
      <c r="B171" s="182">
        <v>3</v>
      </c>
      <c r="C171" s="176" t="s">
        <v>1008</v>
      </c>
      <c r="D171" s="182">
        <f t="shared" si="2"/>
        <v>2014</v>
      </c>
      <c r="E171" s="176" t="s">
        <v>1151</v>
      </c>
      <c r="F171" s="176" t="s">
        <v>734</v>
      </c>
      <c r="G171" s="174" t="s">
        <v>458</v>
      </c>
      <c r="H171" s="187" t="s">
        <v>1010</v>
      </c>
      <c r="I171" s="223">
        <f>'Receita Arrecadada'!F151</f>
        <v>0</v>
      </c>
    </row>
    <row r="172" spans="1:9" ht="15">
      <c r="A172" s="181"/>
      <c r="B172" s="182">
        <v>3</v>
      </c>
      <c r="C172" s="176" t="s">
        <v>1008</v>
      </c>
      <c r="D172" s="182">
        <f t="shared" si="2"/>
        <v>2014</v>
      </c>
      <c r="E172" s="176" t="s">
        <v>1152</v>
      </c>
      <c r="F172" s="176" t="s">
        <v>735</v>
      </c>
      <c r="G172" s="188" t="s">
        <v>736</v>
      </c>
      <c r="H172" s="187" t="s">
        <v>1010</v>
      </c>
      <c r="I172" s="223">
        <f>'Receita Arrecadada'!F152</f>
        <v>0</v>
      </c>
    </row>
    <row r="173" spans="1:9" ht="15">
      <c r="A173" s="181"/>
      <c r="B173" s="182">
        <v>3</v>
      </c>
      <c r="C173" s="176" t="s">
        <v>1008</v>
      </c>
      <c r="D173" s="182">
        <f t="shared" si="2"/>
        <v>2014</v>
      </c>
      <c r="E173" s="176" t="s">
        <v>1153</v>
      </c>
      <c r="F173" s="176" t="s">
        <v>737</v>
      </c>
      <c r="G173" s="188" t="s">
        <v>738</v>
      </c>
      <c r="H173" s="187" t="s">
        <v>1010</v>
      </c>
      <c r="I173" s="223">
        <f>'Receita Arrecadada'!F153</f>
        <v>0</v>
      </c>
    </row>
    <row r="174" spans="1:9" ht="15">
      <c r="A174" s="181"/>
      <c r="B174" s="182">
        <v>3</v>
      </c>
      <c r="C174" s="176" t="s">
        <v>1008</v>
      </c>
      <c r="D174" s="182">
        <f t="shared" si="2"/>
        <v>2014</v>
      </c>
      <c r="E174" s="176" t="s">
        <v>1154</v>
      </c>
      <c r="F174" s="176" t="s">
        <v>739</v>
      </c>
      <c r="G174" s="188" t="s">
        <v>740</v>
      </c>
      <c r="H174" s="187" t="s">
        <v>1010</v>
      </c>
      <c r="I174" s="223">
        <f>'Receita Arrecadada'!F154</f>
        <v>0</v>
      </c>
    </row>
    <row r="175" spans="1:9" ht="15">
      <c r="A175" s="181"/>
      <c r="B175" s="182">
        <v>3</v>
      </c>
      <c r="C175" s="176" t="s">
        <v>1008</v>
      </c>
      <c r="D175" s="182">
        <f t="shared" si="2"/>
        <v>2014</v>
      </c>
      <c r="E175" s="176" t="s">
        <v>1155</v>
      </c>
      <c r="F175" s="176" t="s">
        <v>741</v>
      </c>
      <c r="G175" s="188" t="s">
        <v>742</v>
      </c>
      <c r="H175" s="187" t="s">
        <v>1010</v>
      </c>
      <c r="I175" s="223">
        <f>'Receita Arrecadada'!F155</f>
        <v>0</v>
      </c>
    </row>
    <row r="176" spans="1:9" ht="15">
      <c r="A176" s="181"/>
      <c r="B176" s="182">
        <v>3</v>
      </c>
      <c r="C176" s="176" t="s">
        <v>1008</v>
      </c>
      <c r="D176" s="182">
        <f t="shared" si="2"/>
        <v>2014</v>
      </c>
      <c r="E176" s="176" t="s">
        <v>1156</v>
      </c>
      <c r="F176" s="176" t="s">
        <v>744</v>
      </c>
      <c r="G176" s="174" t="s">
        <v>743</v>
      </c>
      <c r="H176" s="187" t="s">
        <v>1010</v>
      </c>
      <c r="I176" s="223">
        <f>'Receita Arrecadada'!F156</f>
        <v>0</v>
      </c>
    </row>
    <row r="177" spans="1:9" ht="15">
      <c r="A177" s="181"/>
      <c r="B177" s="182">
        <v>3</v>
      </c>
      <c r="C177" s="176" t="s">
        <v>1008</v>
      </c>
      <c r="D177" s="182">
        <f t="shared" si="2"/>
        <v>2014</v>
      </c>
      <c r="E177" s="176" t="s">
        <v>1157</v>
      </c>
      <c r="F177" s="176" t="s">
        <v>459</v>
      </c>
      <c r="G177" s="174" t="s">
        <v>463</v>
      </c>
      <c r="H177" s="187" t="s">
        <v>1010</v>
      </c>
      <c r="I177" s="223">
        <f>'Receita Arrecadada'!F157</f>
        <v>0</v>
      </c>
    </row>
    <row r="178" spans="1:9" ht="15">
      <c r="A178" s="181"/>
      <c r="B178" s="182">
        <v>3</v>
      </c>
      <c r="C178" s="176" t="s">
        <v>1008</v>
      </c>
      <c r="D178" s="182">
        <f t="shared" si="2"/>
        <v>2014</v>
      </c>
      <c r="E178" s="176" t="s">
        <v>1158</v>
      </c>
      <c r="F178" s="176" t="s">
        <v>266</v>
      </c>
      <c r="G178" s="174" t="s">
        <v>457</v>
      </c>
      <c r="H178" s="187" t="s">
        <v>1010</v>
      </c>
      <c r="I178" s="223">
        <f>'Receita Arrecadada'!F158</f>
        <v>0</v>
      </c>
    </row>
    <row r="179" spans="1:9" ht="15">
      <c r="A179" s="181"/>
      <c r="B179" s="182">
        <v>3</v>
      </c>
      <c r="C179" s="176" t="s">
        <v>1008</v>
      </c>
      <c r="D179" s="182">
        <f t="shared" si="2"/>
        <v>2014</v>
      </c>
      <c r="E179" s="176" t="s">
        <v>1159</v>
      </c>
      <c r="F179" s="176" t="s">
        <v>265</v>
      </c>
      <c r="G179" s="174" t="s">
        <v>264</v>
      </c>
      <c r="H179" s="187" t="s">
        <v>1010</v>
      </c>
      <c r="I179" s="223">
        <f>'Receita Arrecadada'!F159</f>
        <v>0</v>
      </c>
    </row>
    <row r="180" spans="1:9" ht="15">
      <c r="A180" s="181"/>
      <c r="B180" s="182">
        <v>3</v>
      </c>
      <c r="C180" s="176" t="s">
        <v>1008</v>
      </c>
      <c r="D180" s="182">
        <f t="shared" si="2"/>
        <v>2014</v>
      </c>
      <c r="E180" s="176" t="s">
        <v>1160</v>
      </c>
      <c r="F180" s="176" t="s">
        <v>47</v>
      </c>
      <c r="G180" s="174" t="s">
        <v>540</v>
      </c>
      <c r="H180" s="187" t="s">
        <v>1010</v>
      </c>
      <c r="I180" s="223">
        <f>'Receita Arrecadada'!F160</f>
        <v>134352.75</v>
      </c>
    </row>
    <row r="181" spans="1:9" ht="15">
      <c r="A181" s="181"/>
      <c r="B181" s="182">
        <v>3</v>
      </c>
      <c r="C181" s="176" t="s">
        <v>1008</v>
      </c>
      <c r="D181" s="182">
        <f t="shared" si="2"/>
        <v>2014</v>
      </c>
      <c r="E181" s="176" t="s">
        <v>1161</v>
      </c>
      <c r="F181" s="176" t="s">
        <v>541</v>
      </c>
      <c r="G181" s="174" t="s">
        <v>542</v>
      </c>
      <c r="H181" s="187" t="s">
        <v>1010</v>
      </c>
      <c r="I181" s="223">
        <f>'Receita Arrecadada'!F161</f>
        <v>628277.49</v>
      </c>
    </row>
    <row r="182" spans="1:9" ht="15">
      <c r="A182" s="181"/>
      <c r="B182" s="182">
        <v>3</v>
      </c>
      <c r="C182" s="176" t="s">
        <v>1008</v>
      </c>
      <c r="D182" s="182">
        <f t="shared" si="2"/>
        <v>2014</v>
      </c>
      <c r="E182" s="176" t="s">
        <v>1162</v>
      </c>
      <c r="F182" s="176" t="s">
        <v>745</v>
      </c>
      <c r="G182" s="174" t="s">
        <v>460</v>
      </c>
      <c r="H182" s="187" t="s">
        <v>1010</v>
      </c>
      <c r="I182" s="223">
        <f>'Receita Arrecadada'!F162</f>
        <v>628277.49</v>
      </c>
    </row>
    <row r="183" spans="1:9" ht="15">
      <c r="A183" s="181"/>
      <c r="B183" s="182">
        <v>3</v>
      </c>
      <c r="C183" s="176" t="s">
        <v>1008</v>
      </c>
      <c r="D183" s="182">
        <f t="shared" si="2"/>
        <v>2014</v>
      </c>
      <c r="E183" s="176" t="s">
        <v>1163</v>
      </c>
      <c r="F183" s="176" t="s">
        <v>746</v>
      </c>
      <c r="G183" s="188" t="s">
        <v>747</v>
      </c>
      <c r="H183" s="187" t="s">
        <v>1010</v>
      </c>
      <c r="I183" s="223">
        <f>'Receita Arrecadada'!F163</f>
        <v>0</v>
      </c>
    </row>
    <row r="184" spans="1:9" ht="15">
      <c r="A184" s="181"/>
      <c r="B184" s="182">
        <v>3</v>
      </c>
      <c r="C184" s="176" t="s">
        <v>1008</v>
      </c>
      <c r="D184" s="182">
        <f t="shared" si="2"/>
        <v>2014</v>
      </c>
      <c r="E184" s="176" t="s">
        <v>1164</v>
      </c>
      <c r="F184" s="176" t="s">
        <v>748</v>
      </c>
      <c r="G184" s="188" t="s">
        <v>749</v>
      </c>
      <c r="H184" s="187" t="s">
        <v>1010</v>
      </c>
      <c r="I184" s="223">
        <f>'Receita Arrecadada'!F164</f>
        <v>0</v>
      </c>
    </row>
    <row r="185" spans="1:9" ht="15">
      <c r="A185" s="181"/>
      <c r="B185" s="182">
        <v>3</v>
      </c>
      <c r="C185" s="176" t="s">
        <v>1008</v>
      </c>
      <c r="D185" s="182">
        <f t="shared" si="2"/>
        <v>2014</v>
      </c>
      <c r="E185" s="176" t="s">
        <v>1165</v>
      </c>
      <c r="F185" s="176" t="s">
        <v>750</v>
      </c>
      <c r="G185" s="188" t="s">
        <v>751</v>
      </c>
      <c r="H185" s="187" t="s">
        <v>1010</v>
      </c>
      <c r="I185" s="223">
        <f>'Receita Arrecadada'!F165</f>
        <v>0</v>
      </c>
    </row>
    <row r="186" spans="1:9" ht="15">
      <c r="A186" s="181"/>
      <c r="B186" s="182">
        <v>3</v>
      </c>
      <c r="C186" s="176" t="s">
        <v>1008</v>
      </c>
      <c r="D186" s="182">
        <f t="shared" si="2"/>
        <v>2014</v>
      </c>
      <c r="E186" s="176" t="s">
        <v>1166</v>
      </c>
      <c r="F186" s="176" t="s">
        <v>752</v>
      </c>
      <c r="G186" s="188" t="s">
        <v>753</v>
      </c>
      <c r="H186" s="187" t="s">
        <v>1010</v>
      </c>
      <c r="I186" s="223">
        <f>'Receita Arrecadada'!F166</f>
        <v>0</v>
      </c>
    </row>
    <row r="187" spans="1:9" ht="15">
      <c r="A187" s="181"/>
      <c r="B187" s="182">
        <v>3</v>
      </c>
      <c r="C187" s="176" t="s">
        <v>1008</v>
      </c>
      <c r="D187" s="182">
        <f t="shared" si="2"/>
        <v>2014</v>
      </c>
      <c r="E187" s="176" t="s">
        <v>1167</v>
      </c>
      <c r="F187" s="176" t="s">
        <v>754</v>
      </c>
      <c r="G187" s="174" t="s">
        <v>755</v>
      </c>
      <c r="H187" s="187" t="s">
        <v>1010</v>
      </c>
      <c r="I187" s="223">
        <f>'Receita Arrecadada'!F167</f>
        <v>628277.49</v>
      </c>
    </row>
    <row r="188" spans="1:9" ht="15">
      <c r="A188" s="181"/>
      <c r="B188" s="182">
        <v>3</v>
      </c>
      <c r="C188" s="176" t="s">
        <v>1008</v>
      </c>
      <c r="D188" s="182">
        <f t="shared" si="2"/>
        <v>2014</v>
      </c>
      <c r="E188" s="176" t="s">
        <v>1168</v>
      </c>
      <c r="F188" s="176" t="s">
        <v>756</v>
      </c>
      <c r="G188" s="174" t="s">
        <v>461</v>
      </c>
      <c r="H188" s="187" t="s">
        <v>1010</v>
      </c>
      <c r="I188" s="223">
        <f>'Receita Arrecadada'!F168</f>
        <v>0</v>
      </c>
    </row>
    <row r="189" spans="1:9" ht="15">
      <c r="A189" s="181"/>
      <c r="B189" s="182">
        <v>3</v>
      </c>
      <c r="C189" s="176" t="s">
        <v>1008</v>
      </c>
      <c r="D189" s="182">
        <f t="shared" si="2"/>
        <v>2014</v>
      </c>
      <c r="E189" s="176" t="s">
        <v>1169</v>
      </c>
      <c r="F189" s="176" t="s">
        <v>543</v>
      </c>
      <c r="G189" s="174" t="s">
        <v>544</v>
      </c>
      <c r="H189" s="187" t="s">
        <v>1010</v>
      </c>
      <c r="I189" s="223">
        <f>'Receita Arrecadada'!F169</f>
        <v>0</v>
      </c>
    </row>
    <row r="190" spans="1:9" ht="15">
      <c r="A190" s="181"/>
      <c r="B190" s="182">
        <v>3</v>
      </c>
      <c r="C190" s="176" t="s">
        <v>1008</v>
      </c>
      <c r="D190" s="182">
        <f t="shared" si="2"/>
        <v>2014</v>
      </c>
      <c r="E190" s="176" t="s">
        <v>1170</v>
      </c>
      <c r="F190" s="176" t="s">
        <v>545</v>
      </c>
      <c r="G190" s="174" t="s">
        <v>546</v>
      </c>
      <c r="H190" s="187" t="s">
        <v>1010</v>
      </c>
      <c r="I190" s="223">
        <f>'Receita Arrecadada'!F170</f>
        <v>1838056.74</v>
      </c>
    </row>
    <row r="191" spans="1:9" ht="15">
      <c r="A191" s="181"/>
      <c r="B191" s="182">
        <v>3</v>
      </c>
      <c r="C191" s="176" t="s">
        <v>1008</v>
      </c>
      <c r="D191" s="182">
        <f t="shared" si="2"/>
        <v>2014</v>
      </c>
      <c r="E191" s="176" t="s">
        <v>1171</v>
      </c>
      <c r="F191" s="176" t="s">
        <v>547</v>
      </c>
      <c r="G191" s="174" t="s">
        <v>548</v>
      </c>
      <c r="H191" s="187" t="s">
        <v>1010</v>
      </c>
      <c r="I191" s="223">
        <f>'Receita Arrecadada'!F171</f>
        <v>0</v>
      </c>
    </row>
    <row r="192" spans="1:9" ht="15">
      <c r="A192" s="181"/>
      <c r="B192" s="182">
        <v>3</v>
      </c>
      <c r="C192" s="176" t="s">
        <v>1008</v>
      </c>
      <c r="D192" s="182">
        <f t="shared" si="2"/>
        <v>2014</v>
      </c>
      <c r="E192" s="176" t="s">
        <v>1172</v>
      </c>
      <c r="F192" s="176" t="s">
        <v>549</v>
      </c>
      <c r="G192" s="174" t="s">
        <v>550</v>
      </c>
      <c r="H192" s="187" t="s">
        <v>1010</v>
      </c>
      <c r="I192" s="223">
        <f>'Receita Arrecadada'!F172</f>
        <v>0</v>
      </c>
    </row>
    <row r="193" spans="1:9" ht="15">
      <c r="A193" s="181"/>
      <c r="B193" s="182">
        <v>3</v>
      </c>
      <c r="C193" s="176" t="s">
        <v>1008</v>
      </c>
      <c r="D193" s="182">
        <f t="shared" si="2"/>
        <v>2014</v>
      </c>
      <c r="E193" s="176" t="s">
        <v>1173</v>
      </c>
      <c r="F193" s="176" t="s">
        <v>551</v>
      </c>
      <c r="G193" s="174" t="s">
        <v>552</v>
      </c>
      <c r="H193" s="187" t="s">
        <v>1010</v>
      </c>
      <c r="I193" s="223">
        <f>'Receita Arrecadada'!F173</f>
        <v>0</v>
      </c>
    </row>
    <row r="194" spans="1:9" ht="15">
      <c r="A194" s="181"/>
      <c r="B194" s="182">
        <v>3</v>
      </c>
      <c r="C194" s="176" t="s">
        <v>1008</v>
      </c>
      <c r="D194" s="182">
        <f t="shared" si="2"/>
        <v>2014</v>
      </c>
      <c r="E194" s="176" t="s">
        <v>1174</v>
      </c>
      <c r="F194" s="176" t="s">
        <v>553</v>
      </c>
      <c r="G194" s="174" t="s">
        <v>554</v>
      </c>
      <c r="H194" s="187" t="s">
        <v>1010</v>
      </c>
      <c r="I194" s="223">
        <f>'Receita Arrecadada'!F174</f>
        <v>0</v>
      </c>
    </row>
    <row r="195" spans="1:9" ht="15">
      <c r="A195" s="181"/>
      <c r="B195" s="182">
        <v>3</v>
      </c>
      <c r="C195" s="176" t="s">
        <v>1008</v>
      </c>
      <c r="D195" s="182">
        <f t="shared" si="2"/>
        <v>2014</v>
      </c>
      <c r="E195" s="176" t="s">
        <v>1175</v>
      </c>
      <c r="F195" s="176" t="s">
        <v>555</v>
      </c>
      <c r="G195" s="174" t="s">
        <v>556</v>
      </c>
      <c r="H195" s="187" t="s">
        <v>1010</v>
      </c>
      <c r="I195" s="223">
        <f>'Receita Arrecadada'!F175</f>
        <v>0</v>
      </c>
    </row>
    <row r="196" spans="1:9" ht="15">
      <c r="A196" s="181"/>
      <c r="B196" s="182">
        <v>3</v>
      </c>
      <c r="C196" s="176" t="s">
        <v>1008</v>
      </c>
      <c r="D196" s="182">
        <f t="shared" si="2"/>
        <v>2014</v>
      </c>
      <c r="E196" s="176" t="s">
        <v>1176</v>
      </c>
      <c r="F196" s="176" t="s">
        <v>557</v>
      </c>
      <c r="G196" s="174" t="s">
        <v>558</v>
      </c>
      <c r="H196" s="187" t="s">
        <v>1010</v>
      </c>
      <c r="I196" s="223">
        <f>'Receita Arrecadada'!F176</f>
        <v>0</v>
      </c>
    </row>
    <row r="197" spans="1:9" ht="15">
      <c r="A197" s="181"/>
      <c r="B197" s="182">
        <v>3</v>
      </c>
      <c r="C197" s="176" t="s">
        <v>1008</v>
      </c>
      <c r="D197" s="182">
        <f t="shared" si="2"/>
        <v>2014</v>
      </c>
      <c r="E197" s="176" t="s">
        <v>1177</v>
      </c>
      <c r="F197" s="176" t="s">
        <v>559</v>
      </c>
      <c r="G197" s="174" t="s">
        <v>560</v>
      </c>
      <c r="H197" s="187" t="s">
        <v>1010</v>
      </c>
      <c r="I197" s="223">
        <f>'Receita Arrecadada'!F177</f>
        <v>0</v>
      </c>
    </row>
    <row r="198" spans="1:9" ht="15">
      <c r="A198" s="181"/>
      <c r="B198" s="182">
        <v>3</v>
      </c>
      <c r="C198" s="176" t="s">
        <v>1008</v>
      </c>
      <c r="D198" s="182">
        <f t="shared" si="2"/>
        <v>2014</v>
      </c>
      <c r="E198" s="176" t="s">
        <v>1178</v>
      </c>
      <c r="F198" s="176" t="s">
        <v>561</v>
      </c>
      <c r="G198" s="174" t="s">
        <v>562</v>
      </c>
      <c r="H198" s="187" t="s">
        <v>1010</v>
      </c>
      <c r="I198" s="223">
        <f>'Receita Arrecadada'!F178</f>
        <v>1838056.74</v>
      </c>
    </row>
    <row r="199" spans="1:9" ht="15">
      <c r="A199" s="181"/>
      <c r="B199" s="182">
        <v>3</v>
      </c>
      <c r="C199" s="176" t="s">
        <v>1008</v>
      </c>
      <c r="D199" s="182">
        <f t="shared" si="2"/>
        <v>2014</v>
      </c>
      <c r="E199" s="176" t="s">
        <v>1179</v>
      </c>
      <c r="F199" s="176" t="s">
        <v>563</v>
      </c>
      <c r="G199" s="174" t="s">
        <v>433</v>
      </c>
      <c r="H199" s="187" t="s">
        <v>1010</v>
      </c>
      <c r="I199" s="223">
        <f>'Receita Arrecadada'!F179</f>
        <v>0</v>
      </c>
    </row>
    <row r="200" spans="1:9" ht="15">
      <c r="A200" s="181"/>
      <c r="B200" s="182">
        <v>3</v>
      </c>
      <c r="C200" s="176" t="s">
        <v>1008</v>
      </c>
      <c r="D200" s="182">
        <f t="shared" si="2"/>
        <v>2014</v>
      </c>
      <c r="E200" s="176" t="s">
        <v>1180</v>
      </c>
      <c r="F200" s="176" t="s">
        <v>564</v>
      </c>
      <c r="G200" s="174" t="s">
        <v>435</v>
      </c>
      <c r="H200" s="187" t="s">
        <v>1010</v>
      </c>
      <c r="I200" s="223">
        <f>'Receita Arrecadada'!F180</f>
        <v>0</v>
      </c>
    </row>
    <row r="201" spans="1:9" ht="15">
      <c r="A201" s="181"/>
      <c r="B201" s="182">
        <v>3</v>
      </c>
      <c r="C201" s="176" t="s">
        <v>1008</v>
      </c>
      <c r="D201" s="182">
        <f t="shared" si="2"/>
        <v>2014</v>
      </c>
      <c r="E201" s="176" t="s">
        <v>1181</v>
      </c>
      <c r="F201" s="176" t="s">
        <v>565</v>
      </c>
      <c r="G201" s="174" t="s">
        <v>522</v>
      </c>
      <c r="H201" s="187" t="s">
        <v>1010</v>
      </c>
      <c r="I201" s="223">
        <f>'Receita Arrecadada'!F181</f>
        <v>0</v>
      </c>
    </row>
    <row r="202" spans="1:9" ht="15">
      <c r="A202" s="181"/>
      <c r="B202" s="182">
        <v>3</v>
      </c>
      <c r="C202" s="176" t="s">
        <v>1008</v>
      </c>
      <c r="D202" s="182">
        <f aca="true" t="shared" si="3" ref="D202:D265">$D$3</f>
        <v>2014</v>
      </c>
      <c r="E202" s="176" t="s">
        <v>1182</v>
      </c>
      <c r="F202" s="176" t="s">
        <v>566</v>
      </c>
      <c r="G202" s="174" t="s">
        <v>567</v>
      </c>
      <c r="H202" s="187" t="s">
        <v>1010</v>
      </c>
      <c r="I202" s="223">
        <f>'Receita Arrecadada'!F182</f>
        <v>0</v>
      </c>
    </row>
    <row r="203" spans="1:9" ht="15">
      <c r="A203" s="181"/>
      <c r="B203" s="182">
        <v>3</v>
      </c>
      <c r="C203" s="176" t="s">
        <v>1008</v>
      </c>
      <c r="D203" s="182">
        <f t="shared" si="3"/>
        <v>2014</v>
      </c>
      <c r="E203" s="176" t="s">
        <v>1183</v>
      </c>
      <c r="F203" s="176" t="s">
        <v>568</v>
      </c>
      <c r="G203" s="174" t="s">
        <v>487</v>
      </c>
      <c r="H203" s="187" t="s">
        <v>1010</v>
      </c>
      <c r="I203" s="223">
        <f>'Receita Arrecadada'!F183</f>
        <v>0</v>
      </c>
    </row>
    <row r="204" spans="1:9" ht="15">
      <c r="A204" s="181"/>
      <c r="B204" s="182">
        <v>3</v>
      </c>
      <c r="C204" s="176" t="s">
        <v>1008</v>
      </c>
      <c r="D204" s="182">
        <f t="shared" si="3"/>
        <v>2014</v>
      </c>
      <c r="E204" s="176" t="s">
        <v>1184</v>
      </c>
      <c r="F204" s="176" t="s">
        <v>569</v>
      </c>
      <c r="G204" s="174" t="s">
        <v>489</v>
      </c>
      <c r="H204" s="187" t="s">
        <v>1010</v>
      </c>
      <c r="I204" s="223">
        <f>'Receita Arrecadada'!F184</f>
        <v>0</v>
      </c>
    </row>
    <row r="205" spans="1:9" ht="15">
      <c r="A205" s="181"/>
      <c r="B205" s="182">
        <v>3</v>
      </c>
      <c r="C205" s="176" t="s">
        <v>1008</v>
      </c>
      <c r="D205" s="182">
        <f t="shared" si="3"/>
        <v>2014</v>
      </c>
      <c r="E205" s="176" t="s">
        <v>1185</v>
      </c>
      <c r="F205" s="176" t="s">
        <v>570</v>
      </c>
      <c r="G205" s="174" t="s">
        <v>491</v>
      </c>
      <c r="H205" s="187" t="s">
        <v>1010</v>
      </c>
      <c r="I205" s="223">
        <f>'Receita Arrecadada'!F185</f>
        <v>0</v>
      </c>
    </row>
    <row r="206" spans="1:9" ht="15">
      <c r="A206" s="181"/>
      <c r="B206" s="182">
        <v>3</v>
      </c>
      <c r="C206" s="176" t="s">
        <v>1008</v>
      </c>
      <c r="D206" s="182">
        <f t="shared" si="3"/>
        <v>2014</v>
      </c>
      <c r="E206" s="176" t="s">
        <v>1186</v>
      </c>
      <c r="F206" s="176" t="s">
        <v>571</v>
      </c>
      <c r="G206" s="174" t="s">
        <v>522</v>
      </c>
      <c r="H206" s="187" t="s">
        <v>1010</v>
      </c>
      <c r="I206" s="223">
        <f>'Receita Arrecadada'!F186</f>
        <v>0</v>
      </c>
    </row>
    <row r="207" spans="1:9" ht="15">
      <c r="A207" s="181"/>
      <c r="B207" s="182">
        <v>3</v>
      </c>
      <c r="C207" s="176" t="s">
        <v>1008</v>
      </c>
      <c r="D207" s="182">
        <f t="shared" si="3"/>
        <v>2014</v>
      </c>
      <c r="E207" s="176" t="s">
        <v>1187</v>
      </c>
      <c r="F207" s="176" t="s">
        <v>572</v>
      </c>
      <c r="G207" s="174" t="s">
        <v>567</v>
      </c>
      <c r="H207" s="187" t="s">
        <v>1010</v>
      </c>
      <c r="I207" s="223">
        <f>'Receita Arrecadada'!F187</f>
        <v>0</v>
      </c>
    </row>
    <row r="208" spans="1:9" ht="15">
      <c r="A208" s="181"/>
      <c r="B208" s="182">
        <v>3</v>
      </c>
      <c r="C208" s="176" t="s">
        <v>1008</v>
      </c>
      <c r="D208" s="182">
        <f t="shared" si="3"/>
        <v>2014</v>
      </c>
      <c r="E208" s="176" t="s">
        <v>1188</v>
      </c>
      <c r="F208" s="176" t="s">
        <v>573</v>
      </c>
      <c r="G208" s="174" t="s">
        <v>487</v>
      </c>
      <c r="H208" s="187" t="s">
        <v>1010</v>
      </c>
      <c r="I208" s="223">
        <f>'Receita Arrecadada'!F188</f>
        <v>0</v>
      </c>
    </row>
    <row r="209" spans="1:9" ht="15">
      <c r="A209" s="181"/>
      <c r="B209" s="182">
        <v>3</v>
      </c>
      <c r="C209" s="176" t="s">
        <v>1008</v>
      </c>
      <c r="D209" s="182">
        <f t="shared" si="3"/>
        <v>2014</v>
      </c>
      <c r="E209" s="176" t="s">
        <v>1189</v>
      </c>
      <c r="F209" s="176" t="s">
        <v>574</v>
      </c>
      <c r="G209" s="174" t="s">
        <v>518</v>
      </c>
      <c r="H209" s="187" t="s">
        <v>1010</v>
      </c>
      <c r="I209" s="223">
        <f>'Receita Arrecadada'!F189</f>
        <v>0</v>
      </c>
    </row>
    <row r="210" spans="1:9" ht="15">
      <c r="A210" s="181"/>
      <c r="B210" s="182">
        <v>3</v>
      </c>
      <c r="C210" s="176" t="s">
        <v>1008</v>
      </c>
      <c r="D210" s="182">
        <f t="shared" si="3"/>
        <v>2014</v>
      </c>
      <c r="E210" s="176" t="s">
        <v>1190</v>
      </c>
      <c r="F210" s="176" t="s">
        <v>575</v>
      </c>
      <c r="G210" s="174" t="s">
        <v>520</v>
      </c>
      <c r="H210" s="187" t="s">
        <v>1010</v>
      </c>
      <c r="I210" s="223">
        <f>'Receita Arrecadada'!F190</f>
        <v>0</v>
      </c>
    </row>
    <row r="211" spans="1:9" ht="15">
      <c r="A211" s="181"/>
      <c r="B211" s="182">
        <v>3</v>
      </c>
      <c r="C211" s="176" t="s">
        <v>1008</v>
      </c>
      <c r="D211" s="182">
        <f t="shared" si="3"/>
        <v>2014</v>
      </c>
      <c r="E211" s="176" t="s">
        <v>1191</v>
      </c>
      <c r="F211" s="176" t="s">
        <v>576</v>
      </c>
      <c r="G211" s="174" t="s">
        <v>577</v>
      </c>
      <c r="H211" s="187" t="s">
        <v>1010</v>
      </c>
      <c r="I211" s="223">
        <f>'Receita Arrecadada'!F191</f>
        <v>0</v>
      </c>
    </row>
    <row r="212" spans="1:9" ht="15">
      <c r="A212" s="181"/>
      <c r="B212" s="182">
        <v>3</v>
      </c>
      <c r="C212" s="176" t="s">
        <v>1008</v>
      </c>
      <c r="D212" s="182">
        <f t="shared" si="3"/>
        <v>2014</v>
      </c>
      <c r="E212" s="176" t="s">
        <v>1192</v>
      </c>
      <c r="F212" s="176" t="s">
        <v>578</v>
      </c>
      <c r="G212" s="174" t="s">
        <v>567</v>
      </c>
      <c r="H212" s="187" t="s">
        <v>1010</v>
      </c>
      <c r="I212" s="223">
        <f>'Receita Arrecadada'!F192</f>
        <v>0</v>
      </c>
    </row>
    <row r="213" spans="1:9" ht="15">
      <c r="A213" s="181"/>
      <c r="B213" s="182">
        <v>3</v>
      </c>
      <c r="C213" s="176" t="s">
        <v>1008</v>
      </c>
      <c r="D213" s="182">
        <f t="shared" si="3"/>
        <v>2014</v>
      </c>
      <c r="E213" s="176" t="s">
        <v>1193</v>
      </c>
      <c r="F213" s="176" t="s">
        <v>579</v>
      </c>
      <c r="G213" s="174" t="s">
        <v>487</v>
      </c>
      <c r="H213" s="187" t="s">
        <v>1010</v>
      </c>
      <c r="I213" s="223">
        <f>'Receita Arrecadada'!F193</f>
        <v>0</v>
      </c>
    </row>
    <row r="214" spans="1:9" ht="15">
      <c r="A214" s="181"/>
      <c r="B214" s="182">
        <v>3</v>
      </c>
      <c r="C214" s="176" t="s">
        <v>1008</v>
      </c>
      <c r="D214" s="182">
        <f t="shared" si="3"/>
        <v>2014</v>
      </c>
      <c r="E214" s="176" t="s">
        <v>1194</v>
      </c>
      <c r="F214" s="176" t="s">
        <v>580</v>
      </c>
      <c r="G214" s="174" t="s">
        <v>525</v>
      </c>
      <c r="H214" s="187" t="s">
        <v>1010</v>
      </c>
      <c r="I214" s="223">
        <f>'Receita Arrecadada'!F194</f>
        <v>0</v>
      </c>
    </row>
    <row r="215" spans="1:9" ht="15">
      <c r="A215" s="181"/>
      <c r="B215" s="182">
        <v>3</v>
      </c>
      <c r="C215" s="176" t="s">
        <v>1008</v>
      </c>
      <c r="D215" s="182">
        <f t="shared" si="3"/>
        <v>2014</v>
      </c>
      <c r="E215" s="176" t="s">
        <v>1195</v>
      </c>
      <c r="F215" s="176" t="s">
        <v>581</v>
      </c>
      <c r="G215" s="174" t="s">
        <v>535</v>
      </c>
      <c r="H215" s="187" t="s">
        <v>1010</v>
      </c>
      <c r="I215" s="223">
        <f>'Receita Arrecadada'!F195</f>
        <v>0</v>
      </c>
    </row>
    <row r="216" spans="1:9" ht="15">
      <c r="A216" s="181"/>
      <c r="B216" s="182">
        <v>3</v>
      </c>
      <c r="C216" s="176" t="s">
        <v>1008</v>
      </c>
      <c r="D216" s="182">
        <f t="shared" si="3"/>
        <v>2014</v>
      </c>
      <c r="E216" s="176" t="s">
        <v>1196</v>
      </c>
      <c r="F216" s="176" t="s">
        <v>582</v>
      </c>
      <c r="G216" s="174" t="s">
        <v>537</v>
      </c>
      <c r="H216" s="187" t="s">
        <v>1010</v>
      </c>
      <c r="I216" s="223">
        <f>'Receita Arrecadada'!F196</f>
        <v>0</v>
      </c>
    </row>
    <row r="217" spans="1:9" ht="15">
      <c r="A217" s="181"/>
      <c r="B217" s="182">
        <v>3</v>
      </c>
      <c r="C217" s="176" t="s">
        <v>1008</v>
      </c>
      <c r="D217" s="182">
        <f t="shared" si="3"/>
        <v>2014</v>
      </c>
      <c r="E217" s="176" t="s">
        <v>1197</v>
      </c>
      <c r="F217" s="176" t="s">
        <v>583</v>
      </c>
      <c r="G217" s="174" t="s">
        <v>539</v>
      </c>
      <c r="H217" s="187" t="s">
        <v>1010</v>
      </c>
      <c r="I217" s="223">
        <f>'Receita Arrecadada'!F197</f>
        <v>0</v>
      </c>
    </row>
    <row r="218" spans="1:9" ht="15">
      <c r="A218" s="181"/>
      <c r="B218" s="182">
        <v>3</v>
      </c>
      <c r="C218" s="176" t="s">
        <v>1008</v>
      </c>
      <c r="D218" s="182">
        <f t="shared" si="3"/>
        <v>2014</v>
      </c>
      <c r="E218" s="176" t="s">
        <v>1198</v>
      </c>
      <c r="F218" s="176" t="s">
        <v>584</v>
      </c>
      <c r="G218" s="174" t="s">
        <v>585</v>
      </c>
      <c r="H218" s="187" t="s">
        <v>1010</v>
      </c>
      <c r="I218" s="223">
        <f>'Receita Arrecadada'!F198</f>
        <v>0</v>
      </c>
    </row>
    <row r="219" spans="1:10" ht="15">
      <c r="A219" s="181"/>
      <c r="B219" s="182">
        <v>3</v>
      </c>
      <c r="C219" s="176" t="s">
        <v>1008</v>
      </c>
      <c r="D219" s="182">
        <f t="shared" si="3"/>
        <v>2014</v>
      </c>
      <c r="E219" s="176" t="s">
        <v>1199</v>
      </c>
      <c r="F219" s="176" t="s">
        <v>586</v>
      </c>
      <c r="G219" s="174" t="s">
        <v>1</v>
      </c>
      <c r="H219" s="187" t="s">
        <v>1010</v>
      </c>
      <c r="I219" s="223">
        <f>'Receita Arrecadada'!F199</f>
        <v>1838056.74</v>
      </c>
      <c r="J219" s="189"/>
    </row>
    <row r="220" spans="1:10" ht="15">
      <c r="A220" s="181"/>
      <c r="B220" s="182">
        <v>3</v>
      </c>
      <c r="C220" s="176" t="s">
        <v>1008</v>
      </c>
      <c r="D220" s="182">
        <f t="shared" si="3"/>
        <v>2014</v>
      </c>
      <c r="E220" s="176" t="s">
        <v>1200</v>
      </c>
      <c r="F220" s="176" t="s">
        <v>587</v>
      </c>
      <c r="G220" s="174" t="s">
        <v>588</v>
      </c>
      <c r="H220" s="187" t="s">
        <v>1010</v>
      </c>
      <c r="I220" s="223">
        <f>'Receita Arrecadada'!F200</f>
        <v>773058</v>
      </c>
      <c r="J220" s="189"/>
    </row>
    <row r="221" spans="1:10" ht="15">
      <c r="A221" s="181"/>
      <c r="B221" s="182">
        <v>3</v>
      </c>
      <c r="C221" s="176" t="s">
        <v>1008</v>
      </c>
      <c r="D221" s="182">
        <f t="shared" si="3"/>
        <v>2014</v>
      </c>
      <c r="E221" s="176" t="s">
        <v>1201</v>
      </c>
      <c r="F221" s="176" t="s">
        <v>589</v>
      </c>
      <c r="G221" s="174" t="s">
        <v>19</v>
      </c>
      <c r="H221" s="187" t="s">
        <v>1010</v>
      </c>
      <c r="I221" s="223">
        <f>'Receita Arrecadada'!F201</f>
        <v>0</v>
      </c>
      <c r="J221" s="189"/>
    </row>
    <row r="222" spans="1:10" ht="15">
      <c r="A222" s="181"/>
      <c r="B222" s="182">
        <v>3</v>
      </c>
      <c r="C222" s="176" t="s">
        <v>1008</v>
      </c>
      <c r="D222" s="182">
        <f t="shared" si="3"/>
        <v>2014</v>
      </c>
      <c r="E222" s="176" t="s">
        <v>1202</v>
      </c>
      <c r="F222" s="176" t="s">
        <v>590</v>
      </c>
      <c r="G222" s="174" t="s">
        <v>7</v>
      </c>
      <c r="H222" s="187" t="s">
        <v>1010</v>
      </c>
      <c r="I222" s="223">
        <f>'Receita Arrecadada'!F202</f>
        <v>773058</v>
      </c>
      <c r="J222" s="189"/>
    </row>
    <row r="223" spans="1:10" ht="15">
      <c r="A223" s="181"/>
      <c r="B223" s="182">
        <v>3</v>
      </c>
      <c r="C223" s="176" t="s">
        <v>1008</v>
      </c>
      <c r="D223" s="182">
        <f t="shared" si="3"/>
        <v>2014</v>
      </c>
      <c r="E223" s="176" t="s">
        <v>1203</v>
      </c>
      <c r="F223" s="176" t="s">
        <v>591</v>
      </c>
      <c r="G223" s="174" t="s">
        <v>13</v>
      </c>
      <c r="H223" s="187" t="s">
        <v>1010</v>
      </c>
      <c r="I223" s="223">
        <f>'Receita Arrecadada'!F203</f>
        <v>0</v>
      </c>
      <c r="J223" s="189"/>
    </row>
    <row r="224" spans="1:10" ht="15">
      <c r="A224" s="181"/>
      <c r="B224" s="182">
        <v>3</v>
      </c>
      <c r="C224" s="176" t="s">
        <v>1008</v>
      </c>
      <c r="D224" s="182">
        <f t="shared" si="3"/>
        <v>2014</v>
      </c>
      <c r="E224" s="176" t="s">
        <v>1204</v>
      </c>
      <c r="F224" s="176" t="s">
        <v>592</v>
      </c>
      <c r="G224" s="174" t="s">
        <v>593</v>
      </c>
      <c r="H224" s="187" t="s">
        <v>1010</v>
      </c>
      <c r="I224" s="223">
        <f>'Receita Arrecadada'!F204</f>
        <v>0</v>
      </c>
      <c r="J224" s="189"/>
    </row>
    <row r="225" spans="1:10" ht="15">
      <c r="A225" s="181"/>
      <c r="B225" s="182">
        <v>3</v>
      </c>
      <c r="C225" s="176" t="s">
        <v>1008</v>
      </c>
      <c r="D225" s="182">
        <f t="shared" si="3"/>
        <v>2014</v>
      </c>
      <c r="E225" s="176" t="s">
        <v>1205</v>
      </c>
      <c r="F225" s="176" t="s">
        <v>594</v>
      </c>
      <c r="G225" s="174" t="s">
        <v>619</v>
      </c>
      <c r="H225" s="187" t="s">
        <v>1010</v>
      </c>
      <c r="I225" s="223">
        <f>'Receita Arrecadada'!F205</f>
        <v>0</v>
      </c>
      <c r="J225" s="189"/>
    </row>
    <row r="226" spans="1:10" ht="15">
      <c r="A226" s="181"/>
      <c r="B226" s="182">
        <v>3</v>
      </c>
      <c r="C226" s="176" t="s">
        <v>1008</v>
      </c>
      <c r="D226" s="182">
        <f t="shared" si="3"/>
        <v>2014</v>
      </c>
      <c r="E226" s="176" t="s">
        <v>1206</v>
      </c>
      <c r="F226" s="176" t="s">
        <v>620</v>
      </c>
      <c r="G226" s="174" t="s">
        <v>15</v>
      </c>
      <c r="H226" s="187" t="s">
        <v>1010</v>
      </c>
      <c r="I226" s="223">
        <f>'Receita Arrecadada'!F206</f>
        <v>0</v>
      </c>
      <c r="J226" s="189"/>
    </row>
    <row r="227" spans="1:10" ht="15">
      <c r="A227" s="181"/>
      <c r="B227" s="182">
        <v>3</v>
      </c>
      <c r="C227" s="176" t="s">
        <v>1008</v>
      </c>
      <c r="D227" s="182">
        <f t="shared" si="3"/>
        <v>2014</v>
      </c>
      <c r="E227" s="176" t="s">
        <v>1207</v>
      </c>
      <c r="F227" s="176" t="s">
        <v>621</v>
      </c>
      <c r="G227" s="174" t="s">
        <v>622</v>
      </c>
      <c r="H227" s="187" t="s">
        <v>1010</v>
      </c>
      <c r="I227" s="223">
        <f>'Receita Arrecadada'!F207</f>
        <v>1064998.74</v>
      </c>
      <c r="J227" s="189"/>
    </row>
    <row r="228" spans="1:10" ht="15">
      <c r="A228" s="181"/>
      <c r="B228" s="182">
        <v>3</v>
      </c>
      <c r="C228" s="176" t="s">
        <v>1008</v>
      </c>
      <c r="D228" s="182">
        <f t="shared" si="3"/>
        <v>2014</v>
      </c>
      <c r="E228" s="176" t="s">
        <v>1208</v>
      </c>
      <c r="F228" s="176" t="s">
        <v>623</v>
      </c>
      <c r="G228" s="174" t="s">
        <v>19</v>
      </c>
      <c r="H228" s="187" t="s">
        <v>1010</v>
      </c>
      <c r="I228" s="223">
        <f>'Receita Arrecadada'!F208</f>
        <v>0</v>
      </c>
      <c r="J228" s="189"/>
    </row>
    <row r="229" spans="1:10" ht="15">
      <c r="A229" s="181"/>
      <c r="B229" s="182">
        <v>3</v>
      </c>
      <c r="C229" s="176" t="s">
        <v>1008</v>
      </c>
      <c r="D229" s="182">
        <f t="shared" si="3"/>
        <v>2014</v>
      </c>
      <c r="E229" s="176" t="s">
        <v>1209</v>
      </c>
      <c r="F229" s="176" t="s">
        <v>624</v>
      </c>
      <c r="G229" s="174" t="s">
        <v>7</v>
      </c>
      <c r="H229" s="187" t="s">
        <v>1010</v>
      </c>
      <c r="I229" s="223">
        <f>'Receita Arrecadada'!F209</f>
        <v>0</v>
      </c>
      <c r="J229" s="189"/>
    </row>
    <row r="230" spans="1:10" ht="15">
      <c r="A230" s="181"/>
      <c r="B230" s="182">
        <v>3</v>
      </c>
      <c r="C230" s="176" t="s">
        <v>1008</v>
      </c>
      <c r="D230" s="182">
        <f t="shared" si="3"/>
        <v>2014</v>
      </c>
      <c r="E230" s="176" t="s">
        <v>1210</v>
      </c>
      <c r="F230" s="176" t="s">
        <v>625</v>
      </c>
      <c r="G230" s="174" t="s">
        <v>13</v>
      </c>
      <c r="H230" s="187" t="s">
        <v>1010</v>
      </c>
      <c r="I230" s="223">
        <f>'Receita Arrecadada'!F210</f>
        <v>0</v>
      </c>
      <c r="J230" s="189"/>
    </row>
    <row r="231" spans="1:10" ht="15">
      <c r="A231" s="181"/>
      <c r="B231" s="182">
        <v>3</v>
      </c>
      <c r="C231" s="176" t="s">
        <v>1008</v>
      </c>
      <c r="D231" s="182">
        <f t="shared" si="3"/>
        <v>2014</v>
      </c>
      <c r="E231" s="176" t="s">
        <v>1211</v>
      </c>
      <c r="F231" s="176" t="s">
        <v>626</v>
      </c>
      <c r="G231" s="174" t="s">
        <v>593</v>
      </c>
      <c r="H231" s="187" t="s">
        <v>1010</v>
      </c>
      <c r="I231" s="223">
        <f>'Receita Arrecadada'!F211</f>
        <v>0</v>
      </c>
      <c r="J231" s="189"/>
    </row>
    <row r="232" spans="2:161" ht="15">
      <c r="B232" s="182">
        <v>3</v>
      </c>
      <c r="C232" s="176" t="s">
        <v>1008</v>
      </c>
      <c r="D232" s="182">
        <f t="shared" si="3"/>
        <v>2014</v>
      </c>
      <c r="E232" s="176" t="s">
        <v>1212</v>
      </c>
      <c r="F232" s="176" t="s">
        <v>627</v>
      </c>
      <c r="G232" s="174" t="s">
        <v>619</v>
      </c>
      <c r="H232" s="187" t="s">
        <v>1010</v>
      </c>
      <c r="I232" s="223">
        <f>'Receita Arrecadada'!F212</f>
        <v>0</v>
      </c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189"/>
      <c r="Y232" s="189"/>
      <c r="Z232" s="189"/>
      <c r="AA232" s="189"/>
      <c r="AB232" s="189"/>
      <c r="AC232" s="189"/>
      <c r="AD232" s="189"/>
      <c r="AE232" s="189"/>
      <c r="AF232" s="189"/>
      <c r="AG232" s="189"/>
      <c r="AH232" s="189"/>
      <c r="AI232" s="189"/>
      <c r="AJ232" s="189"/>
      <c r="AK232" s="189"/>
      <c r="AL232" s="189"/>
      <c r="AM232" s="189"/>
      <c r="AN232" s="189"/>
      <c r="AO232" s="189"/>
      <c r="AP232" s="189"/>
      <c r="AQ232" s="189"/>
      <c r="AR232" s="189"/>
      <c r="AS232" s="189"/>
      <c r="AT232" s="189"/>
      <c r="AU232" s="189"/>
      <c r="AV232" s="189"/>
      <c r="AW232" s="189"/>
      <c r="AX232" s="189"/>
      <c r="AY232" s="189"/>
      <c r="AZ232" s="189"/>
      <c r="BA232" s="189"/>
      <c r="BB232" s="189"/>
      <c r="BC232" s="189"/>
      <c r="BD232" s="189"/>
      <c r="BE232" s="189"/>
      <c r="BF232" s="189"/>
      <c r="BG232" s="189"/>
      <c r="BH232" s="189"/>
      <c r="BI232" s="189"/>
      <c r="BJ232" s="189"/>
      <c r="BK232" s="189"/>
      <c r="BL232" s="189"/>
      <c r="BM232" s="189"/>
      <c r="BN232" s="189"/>
      <c r="BO232" s="189"/>
      <c r="BP232" s="189"/>
      <c r="BQ232" s="189"/>
      <c r="BR232" s="189"/>
      <c r="BS232" s="189"/>
      <c r="BT232" s="189"/>
      <c r="BU232" s="189"/>
      <c r="BV232" s="189"/>
      <c r="BW232" s="189"/>
      <c r="BX232" s="189"/>
      <c r="BY232" s="189"/>
      <c r="BZ232" s="189"/>
      <c r="CA232" s="189"/>
      <c r="CB232" s="189"/>
      <c r="CC232" s="189"/>
      <c r="CD232" s="189"/>
      <c r="CE232" s="189"/>
      <c r="CF232" s="189"/>
      <c r="CG232" s="189"/>
      <c r="CH232" s="189"/>
      <c r="CI232" s="189"/>
      <c r="CJ232" s="189"/>
      <c r="CK232" s="189"/>
      <c r="CL232" s="189"/>
      <c r="CM232" s="189"/>
      <c r="CN232" s="189"/>
      <c r="CO232" s="189"/>
      <c r="CP232" s="189"/>
      <c r="CQ232" s="189"/>
      <c r="CR232" s="189"/>
      <c r="CS232" s="189"/>
      <c r="CT232" s="189"/>
      <c r="CU232" s="189"/>
      <c r="CV232" s="189"/>
      <c r="CW232" s="189"/>
      <c r="CX232" s="189"/>
      <c r="CY232" s="189"/>
      <c r="CZ232" s="189"/>
      <c r="DA232" s="189"/>
      <c r="DB232" s="189"/>
      <c r="DC232" s="189"/>
      <c r="DD232" s="189"/>
      <c r="DE232" s="189"/>
      <c r="DF232" s="189"/>
      <c r="DG232" s="189"/>
      <c r="DH232" s="189"/>
      <c r="DI232" s="189"/>
      <c r="DJ232" s="189"/>
      <c r="DK232" s="189"/>
      <c r="DL232" s="189"/>
      <c r="DM232" s="189"/>
      <c r="DN232" s="189"/>
      <c r="DO232" s="189"/>
      <c r="DP232" s="189"/>
      <c r="DQ232" s="189"/>
      <c r="DR232" s="189"/>
      <c r="DS232" s="189"/>
      <c r="DT232" s="189"/>
      <c r="DU232" s="189"/>
      <c r="DV232" s="189"/>
      <c r="DW232" s="189"/>
      <c r="DX232" s="189"/>
      <c r="DY232" s="189"/>
      <c r="DZ232" s="189"/>
      <c r="EA232" s="189"/>
      <c r="EB232" s="189"/>
      <c r="EC232" s="189"/>
      <c r="ED232" s="189"/>
      <c r="EE232" s="189"/>
      <c r="EF232" s="189"/>
      <c r="EG232" s="189"/>
      <c r="EH232" s="189"/>
      <c r="EI232" s="189"/>
      <c r="EJ232" s="189"/>
      <c r="EK232" s="189"/>
      <c r="EL232" s="189"/>
      <c r="EM232" s="189"/>
      <c r="EN232" s="189"/>
      <c r="EO232" s="189"/>
      <c r="EP232" s="189"/>
      <c r="EQ232" s="189"/>
      <c r="ER232" s="189"/>
      <c r="ES232" s="189"/>
      <c r="ET232" s="189"/>
      <c r="EU232" s="189"/>
      <c r="EV232" s="189"/>
      <c r="EW232" s="189"/>
      <c r="EX232" s="189"/>
      <c r="EY232" s="189"/>
      <c r="EZ232" s="189"/>
      <c r="FA232" s="189"/>
      <c r="FB232" s="189"/>
      <c r="FC232" s="189"/>
      <c r="FD232" s="189"/>
      <c r="FE232" s="189"/>
    </row>
    <row r="233" spans="1:161" ht="15">
      <c r="A233" s="181"/>
      <c r="B233" s="182">
        <v>3</v>
      </c>
      <c r="C233" s="176" t="s">
        <v>1008</v>
      </c>
      <c r="D233" s="182">
        <f t="shared" si="3"/>
        <v>2014</v>
      </c>
      <c r="E233" s="176" t="s">
        <v>1213</v>
      </c>
      <c r="F233" s="176" t="s">
        <v>628</v>
      </c>
      <c r="G233" s="174" t="s">
        <v>22</v>
      </c>
      <c r="H233" s="187" t="s">
        <v>1010</v>
      </c>
      <c r="I233" s="223">
        <f>'Receita Arrecadada'!F213</f>
        <v>1064998.74</v>
      </c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189"/>
      <c r="Y233" s="189"/>
      <c r="Z233" s="189"/>
      <c r="AA233" s="189"/>
      <c r="AB233" s="189"/>
      <c r="AC233" s="189"/>
      <c r="AD233" s="189"/>
      <c r="AE233" s="189"/>
      <c r="AF233" s="189"/>
      <c r="AG233" s="189"/>
      <c r="AH233" s="189"/>
      <c r="AI233" s="189"/>
      <c r="AJ233" s="189"/>
      <c r="AK233" s="189"/>
      <c r="AL233" s="189"/>
      <c r="AM233" s="189"/>
      <c r="AN233" s="189"/>
      <c r="AO233" s="189"/>
      <c r="AP233" s="189"/>
      <c r="AQ233" s="189"/>
      <c r="AR233" s="189"/>
      <c r="AS233" s="189"/>
      <c r="AT233" s="189"/>
      <c r="AU233" s="189"/>
      <c r="AV233" s="189"/>
      <c r="AW233" s="189"/>
      <c r="AX233" s="189"/>
      <c r="AY233" s="189"/>
      <c r="AZ233" s="189"/>
      <c r="BA233" s="189"/>
      <c r="BB233" s="189"/>
      <c r="BC233" s="189"/>
      <c r="BD233" s="189"/>
      <c r="BE233" s="189"/>
      <c r="BF233" s="189"/>
      <c r="BG233" s="189"/>
      <c r="BH233" s="189"/>
      <c r="BI233" s="189"/>
      <c r="BJ233" s="189"/>
      <c r="BK233" s="189"/>
      <c r="BL233" s="189"/>
      <c r="BM233" s="189"/>
      <c r="BN233" s="189"/>
      <c r="BO233" s="189"/>
      <c r="BP233" s="189"/>
      <c r="BQ233" s="189"/>
      <c r="BR233" s="189"/>
      <c r="BS233" s="189"/>
      <c r="BT233" s="189"/>
      <c r="BU233" s="189"/>
      <c r="BV233" s="189"/>
      <c r="BW233" s="189"/>
      <c r="BX233" s="189"/>
      <c r="BY233" s="189"/>
      <c r="BZ233" s="189"/>
      <c r="CA233" s="189"/>
      <c r="CB233" s="189"/>
      <c r="CC233" s="189"/>
      <c r="CD233" s="189"/>
      <c r="CE233" s="189"/>
      <c r="CF233" s="189"/>
      <c r="CG233" s="189"/>
      <c r="CH233" s="189"/>
      <c r="CI233" s="189"/>
      <c r="CJ233" s="189"/>
      <c r="CK233" s="189"/>
      <c r="CL233" s="189"/>
      <c r="CM233" s="189"/>
      <c r="CN233" s="189"/>
      <c r="CO233" s="189"/>
      <c r="CP233" s="189"/>
      <c r="CQ233" s="189"/>
      <c r="CR233" s="189"/>
      <c r="CS233" s="189"/>
      <c r="CT233" s="189"/>
      <c r="CU233" s="189"/>
      <c r="CV233" s="189"/>
      <c r="CW233" s="189"/>
      <c r="CX233" s="189"/>
      <c r="CY233" s="189"/>
      <c r="CZ233" s="189"/>
      <c r="DA233" s="189"/>
      <c r="DB233" s="189"/>
      <c r="DC233" s="189"/>
      <c r="DD233" s="189"/>
      <c r="DE233" s="189"/>
      <c r="DF233" s="189"/>
      <c r="DG233" s="189"/>
      <c r="DH233" s="189"/>
      <c r="DI233" s="189"/>
      <c r="DJ233" s="189"/>
      <c r="DK233" s="189"/>
      <c r="DL233" s="189"/>
      <c r="DM233" s="189"/>
      <c r="DN233" s="189"/>
      <c r="DO233" s="189"/>
      <c r="DP233" s="189"/>
      <c r="DQ233" s="189"/>
      <c r="DR233" s="189"/>
      <c r="DS233" s="189"/>
      <c r="DT233" s="189"/>
      <c r="DU233" s="189"/>
      <c r="DV233" s="189"/>
      <c r="DW233" s="189"/>
      <c r="DX233" s="189"/>
      <c r="DY233" s="189"/>
      <c r="DZ233" s="189"/>
      <c r="EA233" s="189"/>
      <c r="EB233" s="189"/>
      <c r="EC233" s="189"/>
      <c r="ED233" s="189"/>
      <c r="EE233" s="189"/>
      <c r="EF233" s="189"/>
      <c r="EG233" s="189"/>
      <c r="EH233" s="189"/>
      <c r="EI233" s="189"/>
      <c r="EJ233" s="189"/>
      <c r="EK233" s="189"/>
      <c r="EL233" s="189"/>
      <c r="EM233" s="189"/>
      <c r="EN233" s="189"/>
      <c r="EO233" s="189"/>
      <c r="EP233" s="189"/>
      <c r="EQ233" s="189"/>
      <c r="ER233" s="189"/>
      <c r="ES233" s="189"/>
      <c r="ET233" s="189"/>
      <c r="EU233" s="189"/>
      <c r="EV233" s="189"/>
      <c r="EW233" s="189"/>
      <c r="EX233" s="189"/>
      <c r="EY233" s="189"/>
      <c r="EZ233" s="189"/>
      <c r="FA233" s="189"/>
      <c r="FB233" s="189"/>
      <c r="FC233" s="189"/>
      <c r="FD233" s="189"/>
      <c r="FE233" s="189"/>
    </row>
    <row r="234" spans="1:161" ht="15">
      <c r="A234" s="181"/>
      <c r="B234" s="182">
        <v>3</v>
      </c>
      <c r="C234" s="176" t="s">
        <v>1008</v>
      </c>
      <c r="D234" s="182">
        <f t="shared" si="3"/>
        <v>2014</v>
      </c>
      <c r="E234" s="176" t="s">
        <v>1214</v>
      </c>
      <c r="F234" s="176" t="s">
        <v>629</v>
      </c>
      <c r="G234" s="174" t="s">
        <v>630</v>
      </c>
      <c r="H234" s="187" t="s">
        <v>1010</v>
      </c>
      <c r="I234" s="223">
        <f>'Receita Arrecadada'!F214</f>
        <v>0</v>
      </c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  <c r="Y234" s="189"/>
      <c r="Z234" s="189"/>
      <c r="AA234" s="189"/>
      <c r="AB234" s="189"/>
      <c r="AC234" s="189"/>
      <c r="AD234" s="189"/>
      <c r="AE234" s="189"/>
      <c r="AF234" s="189"/>
      <c r="AG234" s="189"/>
      <c r="AH234" s="189"/>
      <c r="AI234" s="189"/>
      <c r="AJ234" s="189"/>
      <c r="AK234" s="189"/>
      <c r="AL234" s="189"/>
      <c r="AM234" s="189"/>
      <c r="AN234" s="189"/>
      <c r="AO234" s="189"/>
      <c r="AP234" s="189"/>
      <c r="AQ234" s="189"/>
      <c r="AR234" s="189"/>
      <c r="AS234" s="189"/>
      <c r="AT234" s="189"/>
      <c r="AU234" s="189"/>
      <c r="AV234" s="189"/>
      <c r="AW234" s="189"/>
      <c r="AX234" s="189"/>
      <c r="AY234" s="189"/>
      <c r="AZ234" s="189"/>
      <c r="BA234" s="189"/>
      <c r="BB234" s="189"/>
      <c r="BC234" s="189"/>
      <c r="BD234" s="189"/>
      <c r="BE234" s="189"/>
      <c r="BF234" s="189"/>
      <c r="BG234" s="189"/>
      <c r="BH234" s="189"/>
      <c r="BI234" s="189"/>
      <c r="BJ234" s="189"/>
      <c r="BK234" s="189"/>
      <c r="BL234" s="189"/>
      <c r="BM234" s="189"/>
      <c r="BN234" s="189"/>
      <c r="BO234" s="189"/>
      <c r="BP234" s="189"/>
      <c r="BQ234" s="189"/>
      <c r="BR234" s="189"/>
      <c r="BS234" s="189"/>
      <c r="BT234" s="189"/>
      <c r="BU234" s="189"/>
      <c r="BV234" s="189"/>
      <c r="BW234" s="189"/>
      <c r="BX234" s="189"/>
      <c r="BY234" s="189"/>
      <c r="BZ234" s="189"/>
      <c r="CA234" s="189"/>
      <c r="CB234" s="189"/>
      <c r="CC234" s="189"/>
      <c r="CD234" s="189"/>
      <c r="CE234" s="189"/>
      <c r="CF234" s="189"/>
      <c r="CG234" s="189"/>
      <c r="CH234" s="189"/>
      <c r="CI234" s="189"/>
      <c r="CJ234" s="189"/>
      <c r="CK234" s="189"/>
      <c r="CL234" s="189"/>
      <c r="CM234" s="189"/>
      <c r="CN234" s="189"/>
      <c r="CO234" s="189"/>
      <c r="CP234" s="189"/>
      <c r="CQ234" s="189"/>
      <c r="CR234" s="189"/>
      <c r="CS234" s="189"/>
      <c r="CT234" s="189"/>
      <c r="CU234" s="189"/>
      <c r="CV234" s="189"/>
      <c r="CW234" s="189"/>
      <c r="CX234" s="189"/>
      <c r="CY234" s="189"/>
      <c r="CZ234" s="189"/>
      <c r="DA234" s="189"/>
      <c r="DB234" s="189"/>
      <c r="DC234" s="189"/>
      <c r="DD234" s="189"/>
      <c r="DE234" s="189"/>
      <c r="DF234" s="189"/>
      <c r="DG234" s="189"/>
      <c r="DH234" s="189"/>
      <c r="DI234" s="189"/>
      <c r="DJ234" s="189"/>
      <c r="DK234" s="189"/>
      <c r="DL234" s="189"/>
      <c r="DM234" s="189"/>
      <c r="DN234" s="189"/>
      <c r="DO234" s="189"/>
      <c r="DP234" s="189"/>
      <c r="DQ234" s="189"/>
      <c r="DR234" s="189"/>
      <c r="DS234" s="189"/>
      <c r="DT234" s="189"/>
      <c r="DU234" s="189"/>
      <c r="DV234" s="189"/>
      <c r="DW234" s="189"/>
      <c r="DX234" s="189"/>
      <c r="DY234" s="189"/>
      <c r="DZ234" s="189"/>
      <c r="EA234" s="189"/>
      <c r="EB234" s="189"/>
      <c r="EC234" s="189"/>
      <c r="ED234" s="189"/>
      <c r="EE234" s="189"/>
      <c r="EF234" s="189"/>
      <c r="EG234" s="189"/>
      <c r="EH234" s="189"/>
      <c r="EI234" s="189"/>
      <c r="EJ234" s="189"/>
      <c r="EK234" s="189"/>
      <c r="EL234" s="189"/>
      <c r="EM234" s="189"/>
      <c r="EN234" s="189"/>
      <c r="EO234" s="189"/>
      <c r="EP234" s="189"/>
      <c r="EQ234" s="189"/>
      <c r="ER234" s="189"/>
      <c r="ES234" s="189"/>
      <c r="ET234" s="189"/>
      <c r="EU234" s="189"/>
      <c r="EV234" s="189"/>
      <c r="EW234" s="189"/>
      <c r="EX234" s="189"/>
      <c r="EY234" s="189"/>
      <c r="EZ234" s="189"/>
      <c r="FA234" s="189"/>
      <c r="FB234" s="189"/>
      <c r="FC234" s="189"/>
      <c r="FD234" s="189"/>
      <c r="FE234" s="189"/>
    </row>
    <row r="235" spans="1:161" ht="15">
      <c r="A235" s="181"/>
      <c r="B235" s="182">
        <v>3</v>
      </c>
      <c r="C235" s="176" t="s">
        <v>1008</v>
      </c>
      <c r="D235" s="182">
        <f t="shared" si="3"/>
        <v>2014</v>
      </c>
      <c r="E235" s="176" t="s">
        <v>1215</v>
      </c>
      <c r="F235" s="176" t="s">
        <v>631</v>
      </c>
      <c r="G235" s="174" t="s">
        <v>632</v>
      </c>
      <c r="H235" s="187" t="s">
        <v>1010</v>
      </c>
      <c r="I235" s="223">
        <f>'Receita Arrecadada'!F215</f>
        <v>0</v>
      </c>
      <c r="J235" s="189"/>
      <c r="K235" s="189"/>
      <c r="L235" s="189"/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  <c r="X235" s="189"/>
      <c r="Y235" s="189"/>
      <c r="Z235" s="189"/>
      <c r="AA235" s="189"/>
      <c r="AB235" s="189"/>
      <c r="AC235" s="189"/>
      <c r="AD235" s="189"/>
      <c r="AE235" s="189"/>
      <c r="AF235" s="189"/>
      <c r="AG235" s="189"/>
      <c r="AH235" s="189"/>
      <c r="AI235" s="189"/>
      <c r="AJ235" s="189"/>
      <c r="AK235" s="189"/>
      <c r="AL235" s="189"/>
      <c r="AM235" s="189"/>
      <c r="AN235" s="189"/>
      <c r="AO235" s="189"/>
      <c r="AP235" s="189"/>
      <c r="AQ235" s="189"/>
      <c r="AR235" s="189"/>
      <c r="AS235" s="189"/>
      <c r="AT235" s="189"/>
      <c r="AU235" s="189"/>
      <c r="AV235" s="189"/>
      <c r="AW235" s="189"/>
      <c r="AX235" s="189"/>
      <c r="AY235" s="189"/>
      <c r="AZ235" s="189"/>
      <c r="BA235" s="189"/>
      <c r="BB235" s="189"/>
      <c r="BC235" s="189"/>
      <c r="BD235" s="189"/>
      <c r="BE235" s="189"/>
      <c r="BF235" s="189"/>
      <c r="BG235" s="189"/>
      <c r="BH235" s="189"/>
      <c r="BI235" s="189"/>
      <c r="BJ235" s="189"/>
      <c r="BK235" s="189"/>
      <c r="BL235" s="189"/>
      <c r="BM235" s="189"/>
      <c r="BN235" s="189"/>
      <c r="BO235" s="189"/>
      <c r="BP235" s="189"/>
      <c r="BQ235" s="189"/>
      <c r="BR235" s="189"/>
      <c r="BS235" s="189"/>
      <c r="BT235" s="189"/>
      <c r="BU235" s="189"/>
      <c r="BV235" s="189"/>
      <c r="BW235" s="189"/>
      <c r="BX235" s="189"/>
      <c r="BY235" s="189"/>
      <c r="BZ235" s="189"/>
      <c r="CA235" s="189"/>
      <c r="CB235" s="189"/>
      <c r="CC235" s="189"/>
      <c r="CD235" s="189"/>
      <c r="CE235" s="189"/>
      <c r="CF235" s="189"/>
      <c r="CG235" s="189"/>
      <c r="CH235" s="189"/>
      <c r="CI235" s="189"/>
      <c r="CJ235" s="189"/>
      <c r="CK235" s="189"/>
      <c r="CL235" s="189"/>
      <c r="CM235" s="189"/>
      <c r="CN235" s="189"/>
      <c r="CO235" s="189"/>
      <c r="CP235" s="189"/>
      <c r="CQ235" s="189"/>
      <c r="CR235" s="189"/>
      <c r="CS235" s="189"/>
      <c r="CT235" s="189"/>
      <c r="CU235" s="189"/>
      <c r="CV235" s="189"/>
      <c r="CW235" s="189"/>
      <c r="CX235" s="189"/>
      <c r="CY235" s="189"/>
      <c r="CZ235" s="189"/>
      <c r="DA235" s="189"/>
      <c r="DB235" s="189"/>
      <c r="DC235" s="189"/>
      <c r="DD235" s="189"/>
      <c r="DE235" s="189"/>
      <c r="DF235" s="189"/>
      <c r="DG235" s="189"/>
      <c r="DH235" s="189"/>
      <c r="DI235" s="189"/>
      <c r="DJ235" s="189"/>
      <c r="DK235" s="189"/>
      <c r="DL235" s="189"/>
      <c r="DM235" s="189"/>
      <c r="DN235" s="189"/>
      <c r="DO235" s="189"/>
      <c r="DP235" s="189"/>
      <c r="DQ235" s="189"/>
      <c r="DR235" s="189"/>
      <c r="DS235" s="189"/>
      <c r="DT235" s="189"/>
      <c r="DU235" s="189"/>
      <c r="DV235" s="189"/>
      <c r="DW235" s="189"/>
      <c r="DX235" s="189"/>
      <c r="DY235" s="189"/>
      <c r="DZ235" s="189"/>
      <c r="EA235" s="189"/>
      <c r="EB235" s="189"/>
      <c r="EC235" s="189"/>
      <c r="ED235" s="189"/>
      <c r="EE235" s="189"/>
      <c r="EF235" s="189"/>
      <c r="EG235" s="189"/>
      <c r="EH235" s="189"/>
      <c r="EI235" s="189"/>
      <c r="EJ235" s="189"/>
      <c r="EK235" s="189"/>
      <c r="EL235" s="189"/>
      <c r="EM235" s="189"/>
      <c r="EN235" s="189"/>
      <c r="EO235" s="189"/>
      <c r="EP235" s="189"/>
      <c r="EQ235" s="189"/>
      <c r="ER235" s="189"/>
      <c r="ES235" s="189"/>
      <c r="ET235" s="189"/>
      <c r="EU235" s="189"/>
      <c r="EV235" s="189"/>
      <c r="EW235" s="189"/>
      <c r="EX235" s="189"/>
      <c r="EY235" s="189"/>
      <c r="EZ235" s="189"/>
      <c r="FA235" s="189"/>
      <c r="FB235" s="189"/>
      <c r="FC235" s="189"/>
      <c r="FD235" s="189"/>
      <c r="FE235" s="189"/>
    </row>
    <row r="236" spans="1:161" ht="15">
      <c r="A236" s="181"/>
      <c r="B236" s="182">
        <v>3</v>
      </c>
      <c r="C236" s="176" t="s">
        <v>1008</v>
      </c>
      <c r="D236" s="182">
        <f t="shared" si="3"/>
        <v>2014</v>
      </c>
      <c r="E236" s="176" t="s">
        <v>1216</v>
      </c>
      <c r="F236" s="176" t="s">
        <v>633</v>
      </c>
      <c r="G236" s="174" t="s">
        <v>7</v>
      </c>
      <c r="H236" s="187" t="s">
        <v>1010</v>
      </c>
      <c r="I236" s="223">
        <f>'Receita Arrecadada'!F216</f>
        <v>0</v>
      </c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  <c r="AA236" s="189"/>
      <c r="AB236" s="189"/>
      <c r="AC236" s="189"/>
      <c r="AD236" s="189"/>
      <c r="AE236" s="189"/>
      <c r="AF236" s="189"/>
      <c r="AG236" s="189"/>
      <c r="AH236" s="189"/>
      <c r="AI236" s="189"/>
      <c r="AJ236" s="189"/>
      <c r="AK236" s="189"/>
      <c r="AL236" s="189"/>
      <c r="AM236" s="189"/>
      <c r="AN236" s="189"/>
      <c r="AO236" s="189"/>
      <c r="AP236" s="189"/>
      <c r="AQ236" s="189"/>
      <c r="AR236" s="189"/>
      <c r="AS236" s="189"/>
      <c r="AT236" s="189"/>
      <c r="AU236" s="189"/>
      <c r="AV236" s="189"/>
      <c r="AW236" s="189"/>
      <c r="AX236" s="189"/>
      <c r="AY236" s="189"/>
      <c r="AZ236" s="189"/>
      <c r="BA236" s="189"/>
      <c r="BB236" s="189"/>
      <c r="BC236" s="189"/>
      <c r="BD236" s="189"/>
      <c r="BE236" s="189"/>
      <c r="BF236" s="189"/>
      <c r="BG236" s="189"/>
      <c r="BH236" s="189"/>
      <c r="BI236" s="189"/>
      <c r="BJ236" s="189"/>
      <c r="BK236" s="189"/>
      <c r="BL236" s="189"/>
      <c r="BM236" s="189"/>
      <c r="BN236" s="189"/>
      <c r="BO236" s="189"/>
      <c r="BP236" s="189"/>
      <c r="BQ236" s="189"/>
      <c r="BR236" s="189"/>
      <c r="BS236" s="189"/>
      <c r="BT236" s="189"/>
      <c r="BU236" s="189"/>
      <c r="BV236" s="189"/>
      <c r="BW236" s="189"/>
      <c r="BX236" s="189"/>
      <c r="BY236" s="189"/>
      <c r="BZ236" s="189"/>
      <c r="CA236" s="189"/>
      <c r="CB236" s="189"/>
      <c r="CC236" s="189"/>
      <c r="CD236" s="189"/>
      <c r="CE236" s="189"/>
      <c r="CF236" s="189"/>
      <c r="CG236" s="189"/>
      <c r="CH236" s="189"/>
      <c r="CI236" s="189"/>
      <c r="CJ236" s="189"/>
      <c r="CK236" s="189"/>
      <c r="CL236" s="189"/>
      <c r="CM236" s="189"/>
      <c r="CN236" s="189"/>
      <c r="CO236" s="189"/>
      <c r="CP236" s="189"/>
      <c r="CQ236" s="189"/>
      <c r="CR236" s="189"/>
      <c r="CS236" s="189"/>
      <c r="CT236" s="189"/>
      <c r="CU236" s="189"/>
      <c r="CV236" s="189"/>
      <c r="CW236" s="189"/>
      <c r="CX236" s="189"/>
      <c r="CY236" s="189"/>
      <c r="CZ236" s="189"/>
      <c r="DA236" s="189"/>
      <c r="DB236" s="189"/>
      <c r="DC236" s="189"/>
      <c r="DD236" s="189"/>
      <c r="DE236" s="189"/>
      <c r="DF236" s="189"/>
      <c r="DG236" s="189"/>
      <c r="DH236" s="189"/>
      <c r="DI236" s="189"/>
      <c r="DJ236" s="189"/>
      <c r="DK236" s="189"/>
      <c r="DL236" s="189"/>
      <c r="DM236" s="189"/>
      <c r="DN236" s="189"/>
      <c r="DO236" s="189"/>
      <c r="DP236" s="189"/>
      <c r="DQ236" s="189"/>
      <c r="DR236" s="189"/>
      <c r="DS236" s="189"/>
      <c r="DT236" s="189"/>
      <c r="DU236" s="189"/>
      <c r="DV236" s="189"/>
      <c r="DW236" s="189"/>
      <c r="DX236" s="189"/>
      <c r="DY236" s="189"/>
      <c r="DZ236" s="189"/>
      <c r="EA236" s="189"/>
      <c r="EB236" s="189"/>
      <c r="EC236" s="189"/>
      <c r="ED236" s="189"/>
      <c r="EE236" s="189"/>
      <c r="EF236" s="189"/>
      <c r="EG236" s="189"/>
      <c r="EH236" s="189"/>
      <c r="EI236" s="189"/>
      <c r="EJ236" s="189"/>
      <c r="EK236" s="189"/>
      <c r="EL236" s="189"/>
      <c r="EM236" s="189"/>
      <c r="EN236" s="189"/>
      <c r="EO236" s="189"/>
      <c r="EP236" s="189"/>
      <c r="EQ236" s="189"/>
      <c r="ER236" s="189"/>
      <c r="ES236" s="189"/>
      <c r="ET236" s="189"/>
      <c r="EU236" s="189"/>
      <c r="EV236" s="189"/>
      <c r="EW236" s="189"/>
      <c r="EX236" s="189"/>
      <c r="EY236" s="189"/>
      <c r="EZ236" s="189"/>
      <c r="FA236" s="189"/>
      <c r="FB236" s="189"/>
      <c r="FC236" s="189"/>
      <c r="FD236" s="189"/>
      <c r="FE236" s="189"/>
    </row>
    <row r="237" spans="1:161" ht="15">
      <c r="A237" s="181"/>
      <c r="B237" s="182">
        <v>3</v>
      </c>
      <c r="C237" s="176" t="s">
        <v>1008</v>
      </c>
      <c r="D237" s="182">
        <f t="shared" si="3"/>
        <v>2014</v>
      </c>
      <c r="E237" s="176" t="s">
        <v>1217</v>
      </c>
      <c r="F237" s="176" t="s">
        <v>634</v>
      </c>
      <c r="G237" s="174" t="s">
        <v>28</v>
      </c>
      <c r="H237" s="187" t="s">
        <v>1010</v>
      </c>
      <c r="I237" s="223">
        <f>'Receita Arrecadada'!F217</f>
        <v>0</v>
      </c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Y237" s="189"/>
      <c r="Z237" s="189"/>
      <c r="AA237" s="189"/>
      <c r="AB237" s="189"/>
      <c r="AC237" s="189"/>
      <c r="AD237" s="189"/>
      <c r="AE237" s="189"/>
      <c r="AF237" s="189"/>
      <c r="AG237" s="189"/>
      <c r="AH237" s="189"/>
      <c r="AI237" s="189"/>
      <c r="AJ237" s="189"/>
      <c r="AK237" s="189"/>
      <c r="AL237" s="189"/>
      <c r="AM237" s="189"/>
      <c r="AN237" s="189"/>
      <c r="AO237" s="189"/>
      <c r="AP237" s="189"/>
      <c r="AQ237" s="189"/>
      <c r="AR237" s="189"/>
      <c r="AS237" s="189"/>
      <c r="AT237" s="189"/>
      <c r="AU237" s="189"/>
      <c r="AV237" s="189"/>
      <c r="AW237" s="189"/>
      <c r="AX237" s="189"/>
      <c r="AY237" s="189"/>
      <c r="AZ237" s="189"/>
      <c r="BA237" s="189"/>
      <c r="BB237" s="189"/>
      <c r="BC237" s="189"/>
      <c r="BD237" s="189"/>
      <c r="BE237" s="189"/>
      <c r="BF237" s="189"/>
      <c r="BG237" s="189"/>
      <c r="BH237" s="189"/>
      <c r="BI237" s="189"/>
      <c r="BJ237" s="189"/>
      <c r="BK237" s="189"/>
      <c r="BL237" s="189"/>
      <c r="BM237" s="189"/>
      <c r="BN237" s="189"/>
      <c r="BO237" s="189"/>
      <c r="BP237" s="189"/>
      <c r="BQ237" s="189"/>
      <c r="BR237" s="189"/>
      <c r="BS237" s="189"/>
      <c r="BT237" s="189"/>
      <c r="BU237" s="189"/>
      <c r="BV237" s="189"/>
      <c r="BW237" s="189"/>
      <c r="BX237" s="189"/>
      <c r="BY237" s="189"/>
      <c r="BZ237" s="189"/>
      <c r="CA237" s="189"/>
      <c r="CB237" s="189"/>
      <c r="CC237" s="189"/>
      <c r="CD237" s="189"/>
      <c r="CE237" s="189"/>
      <c r="CF237" s="189"/>
      <c r="CG237" s="189"/>
      <c r="CH237" s="189"/>
      <c r="CI237" s="189"/>
      <c r="CJ237" s="189"/>
      <c r="CK237" s="189"/>
      <c r="CL237" s="189"/>
      <c r="CM237" s="189"/>
      <c r="CN237" s="189"/>
      <c r="CO237" s="189"/>
      <c r="CP237" s="189"/>
      <c r="CQ237" s="189"/>
      <c r="CR237" s="189"/>
      <c r="CS237" s="189"/>
      <c r="CT237" s="189"/>
      <c r="CU237" s="189"/>
      <c r="CV237" s="189"/>
      <c r="CW237" s="189"/>
      <c r="CX237" s="189"/>
      <c r="CY237" s="189"/>
      <c r="CZ237" s="189"/>
      <c r="DA237" s="189"/>
      <c r="DB237" s="189"/>
      <c r="DC237" s="189"/>
      <c r="DD237" s="189"/>
      <c r="DE237" s="189"/>
      <c r="DF237" s="189"/>
      <c r="DG237" s="189"/>
      <c r="DH237" s="189"/>
      <c r="DI237" s="189"/>
      <c r="DJ237" s="189"/>
      <c r="DK237" s="189"/>
      <c r="DL237" s="189"/>
      <c r="DM237" s="189"/>
      <c r="DN237" s="189"/>
      <c r="DO237" s="189"/>
      <c r="DP237" s="189"/>
      <c r="DQ237" s="189"/>
      <c r="DR237" s="189"/>
      <c r="DS237" s="189"/>
      <c r="DT237" s="189"/>
      <c r="DU237" s="189"/>
      <c r="DV237" s="189"/>
      <c r="DW237" s="189"/>
      <c r="DX237" s="189"/>
      <c r="DY237" s="189"/>
      <c r="DZ237" s="189"/>
      <c r="EA237" s="189"/>
      <c r="EB237" s="189"/>
      <c r="EC237" s="189"/>
      <c r="ED237" s="189"/>
      <c r="EE237" s="189"/>
      <c r="EF237" s="189"/>
      <c r="EG237" s="189"/>
      <c r="EH237" s="189"/>
      <c r="EI237" s="189"/>
      <c r="EJ237" s="189"/>
      <c r="EK237" s="189"/>
      <c r="EL237" s="189"/>
      <c r="EM237" s="189"/>
      <c r="EN237" s="189"/>
      <c r="EO237" s="189"/>
      <c r="EP237" s="189"/>
      <c r="EQ237" s="189"/>
      <c r="ER237" s="189"/>
      <c r="ES237" s="189"/>
      <c r="ET237" s="189"/>
      <c r="EU237" s="189"/>
      <c r="EV237" s="189"/>
      <c r="EW237" s="189"/>
      <c r="EX237" s="189"/>
      <c r="EY237" s="189"/>
      <c r="EZ237" s="189"/>
      <c r="FA237" s="189"/>
      <c r="FB237" s="189"/>
      <c r="FC237" s="189"/>
      <c r="FD237" s="189"/>
      <c r="FE237" s="189"/>
    </row>
    <row r="238" spans="1:161" ht="15">
      <c r="A238" s="181"/>
      <c r="B238" s="182">
        <v>3</v>
      </c>
      <c r="C238" s="176" t="s">
        <v>1008</v>
      </c>
      <c r="D238" s="182">
        <f t="shared" si="3"/>
        <v>2014</v>
      </c>
      <c r="E238" s="176" t="s">
        <v>1218</v>
      </c>
      <c r="F238" s="176" t="s">
        <v>635</v>
      </c>
      <c r="G238" s="174" t="s">
        <v>636</v>
      </c>
      <c r="H238" s="187" t="s">
        <v>1010</v>
      </c>
      <c r="I238" s="223">
        <f>'Receita Arrecadada'!F218</f>
        <v>0</v>
      </c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  <c r="X238" s="189"/>
      <c r="Y238" s="189"/>
      <c r="Z238" s="189"/>
      <c r="AA238" s="189"/>
      <c r="AB238" s="189"/>
      <c r="AC238" s="189"/>
      <c r="AD238" s="189"/>
      <c r="AE238" s="189"/>
      <c r="AF238" s="189"/>
      <c r="AG238" s="189"/>
      <c r="AH238" s="189"/>
      <c r="AI238" s="189"/>
      <c r="AJ238" s="189"/>
      <c r="AK238" s="189"/>
      <c r="AL238" s="189"/>
      <c r="AM238" s="189"/>
      <c r="AN238" s="189"/>
      <c r="AO238" s="189"/>
      <c r="AP238" s="189"/>
      <c r="AQ238" s="189"/>
      <c r="AR238" s="189"/>
      <c r="AS238" s="189"/>
      <c r="AT238" s="189"/>
      <c r="AU238" s="189"/>
      <c r="AV238" s="189"/>
      <c r="AW238" s="189"/>
      <c r="AX238" s="189"/>
      <c r="AY238" s="189"/>
      <c r="AZ238" s="189"/>
      <c r="BA238" s="189"/>
      <c r="BB238" s="189"/>
      <c r="BC238" s="189"/>
      <c r="BD238" s="189"/>
      <c r="BE238" s="189"/>
      <c r="BF238" s="189"/>
      <c r="BG238" s="189"/>
      <c r="BH238" s="189"/>
      <c r="BI238" s="189"/>
      <c r="BJ238" s="189"/>
      <c r="BK238" s="189"/>
      <c r="BL238" s="189"/>
      <c r="BM238" s="189"/>
      <c r="BN238" s="189"/>
      <c r="BO238" s="189"/>
      <c r="BP238" s="189"/>
      <c r="BQ238" s="189"/>
      <c r="BR238" s="189"/>
      <c r="BS238" s="189"/>
      <c r="BT238" s="189"/>
      <c r="BU238" s="189"/>
      <c r="BV238" s="189"/>
      <c r="BW238" s="189"/>
      <c r="BX238" s="189"/>
      <c r="BY238" s="189"/>
      <c r="BZ238" s="189"/>
      <c r="CA238" s="189"/>
      <c r="CB238" s="189"/>
      <c r="CC238" s="189"/>
      <c r="CD238" s="189"/>
      <c r="CE238" s="189"/>
      <c r="CF238" s="189"/>
      <c r="CG238" s="189"/>
      <c r="CH238" s="189"/>
      <c r="CI238" s="189"/>
      <c r="CJ238" s="189"/>
      <c r="CK238" s="189"/>
      <c r="CL238" s="189"/>
      <c r="CM238" s="189"/>
      <c r="CN238" s="189"/>
      <c r="CO238" s="189"/>
      <c r="CP238" s="189"/>
      <c r="CQ238" s="189"/>
      <c r="CR238" s="189"/>
      <c r="CS238" s="189"/>
      <c r="CT238" s="189"/>
      <c r="CU238" s="189"/>
      <c r="CV238" s="189"/>
      <c r="CW238" s="189"/>
      <c r="CX238" s="189"/>
      <c r="CY238" s="189"/>
      <c r="CZ238" s="189"/>
      <c r="DA238" s="189"/>
      <c r="DB238" s="189"/>
      <c r="DC238" s="189"/>
      <c r="DD238" s="189"/>
      <c r="DE238" s="189"/>
      <c r="DF238" s="189"/>
      <c r="DG238" s="189"/>
      <c r="DH238" s="189"/>
      <c r="DI238" s="189"/>
      <c r="DJ238" s="189"/>
      <c r="DK238" s="189"/>
      <c r="DL238" s="189"/>
      <c r="DM238" s="189"/>
      <c r="DN238" s="189"/>
      <c r="DO238" s="189"/>
      <c r="DP238" s="189"/>
      <c r="DQ238" s="189"/>
      <c r="DR238" s="189"/>
      <c r="DS238" s="189"/>
      <c r="DT238" s="189"/>
      <c r="DU238" s="189"/>
      <c r="DV238" s="189"/>
      <c r="DW238" s="189"/>
      <c r="DX238" s="189"/>
      <c r="DY238" s="189"/>
      <c r="DZ238" s="189"/>
      <c r="EA238" s="189"/>
      <c r="EB238" s="189"/>
      <c r="EC238" s="189"/>
      <c r="ED238" s="189"/>
      <c r="EE238" s="189"/>
      <c r="EF238" s="189"/>
      <c r="EG238" s="189"/>
      <c r="EH238" s="189"/>
      <c r="EI238" s="189"/>
      <c r="EJ238" s="189"/>
      <c r="EK238" s="189"/>
      <c r="EL238" s="189"/>
      <c r="EM238" s="189"/>
      <c r="EN238" s="189"/>
      <c r="EO238" s="189"/>
      <c r="EP238" s="189"/>
      <c r="EQ238" s="189"/>
      <c r="ER238" s="189"/>
      <c r="ES238" s="189"/>
      <c r="ET238" s="189"/>
      <c r="EU238" s="189"/>
      <c r="EV238" s="189"/>
      <c r="EW238" s="189"/>
      <c r="EX238" s="189"/>
      <c r="EY238" s="189"/>
      <c r="EZ238" s="189"/>
      <c r="FA238" s="189"/>
      <c r="FB238" s="189"/>
      <c r="FC238" s="189"/>
      <c r="FD238" s="189"/>
      <c r="FE238" s="189"/>
    </row>
    <row r="239" spans="1:161" ht="15">
      <c r="A239" s="181"/>
      <c r="B239" s="182">
        <v>3</v>
      </c>
      <c r="C239" s="176" t="s">
        <v>1008</v>
      </c>
      <c r="D239" s="182">
        <f t="shared" si="3"/>
        <v>2014</v>
      </c>
      <c r="E239" s="176" t="s">
        <v>1219</v>
      </c>
      <c r="F239" s="176" t="s">
        <v>637</v>
      </c>
      <c r="G239" s="174" t="s">
        <v>32</v>
      </c>
      <c r="H239" s="187" t="s">
        <v>1010</v>
      </c>
      <c r="I239" s="223">
        <f>'Receita Arrecadada'!F219</f>
        <v>0</v>
      </c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9"/>
      <c r="Z239" s="189"/>
      <c r="AA239" s="189"/>
      <c r="AB239" s="189"/>
      <c r="AC239" s="189"/>
      <c r="AD239" s="189"/>
      <c r="AE239" s="189"/>
      <c r="AF239" s="189"/>
      <c r="AG239" s="189"/>
      <c r="AH239" s="189"/>
      <c r="AI239" s="189"/>
      <c r="AJ239" s="189"/>
      <c r="AK239" s="189"/>
      <c r="AL239" s="189"/>
      <c r="AM239" s="189"/>
      <c r="AN239" s="189"/>
      <c r="AO239" s="189"/>
      <c r="AP239" s="189"/>
      <c r="AQ239" s="189"/>
      <c r="AR239" s="189"/>
      <c r="AS239" s="189"/>
      <c r="AT239" s="189"/>
      <c r="AU239" s="189"/>
      <c r="AV239" s="189"/>
      <c r="AW239" s="189"/>
      <c r="AX239" s="189"/>
      <c r="AY239" s="189"/>
      <c r="AZ239" s="189"/>
      <c r="BA239" s="189"/>
      <c r="BB239" s="189"/>
      <c r="BC239" s="189"/>
      <c r="BD239" s="189"/>
      <c r="BE239" s="189"/>
      <c r="BF239" s="189"/>
      <c r="BG239" s="189"/>
      <c r="BH239" s="189"/>
      <c r="BI239" s="189"/>
      <c r="BJ239" s="189"/>
      <c r="BK239" s="189"/>
      <c r="BL239" s="189"/>
      <c r="BM239" s="189"/>
      <c r="BN239" s="189"/>
      <c r="BO239" s="189"/>
      <c r="BP239" s="189"/>
      <c r="BQ239" s="189"/>
      <c r="BR239" s="189"/>
      <c r="BS239" s="189"/>
      <c r="BT239" s="189"/>
      <c r="BU239" s="189"/>
      <c r="BV239" s="189"/>
      <c r="BW239" s="189"/>
      <c r="BX239" s="189"/>
      <c r="BY239" s="189"/>
      <c r="BZ239" s="189"/>
      <c r="CA239" s="189"/>
      <c r="CB239" s="189"/>
      <c r="CC239" s="189"/>
      <c r="CD239" s="189"/>
      <c r="CE239" s="189"/>
      <c r="CF239" s="189"/>
      <c r="CG239" s="189"/>
      <c r="CH239" s="189"/>
      <c r="CI239" s="189"/>
      <c r="CJ239" s="189"/>
      <c r="CK239" s="189"/>
      <c r="CL239" s="189"/>
      <c r="CM239" s="189"/>
      <c r="CN239" s="189"/>
      <c r="CO239" s="189"/>
      <c r="CP239" s="189"/>
      <c r="CQ239" s="189"/>
      <c r="CR239" s="189"/>
      <c r="CS239" s="189"/>
      <c r="CT239" s="189"/>
      <c r="CU239" s="189"/>
      <c r="CV239" s="189"/>
      <c r="CW239" s="189"/>
      <c r="CX239" s="189"/>
      <c r="CY239" s="189"/>
      <c r="CZ239" s="189"/>
      <c r="DA239" s="189"/>
      <c r="DB239" s="189"/>
      <c r="DC239" s="189"/>
      <c r="DD239" s="189"/>
      <c r="DE239" s="189"/>
      <c r="DF239" s="189"/>
      <c r="DG239" s="189"/>
      <c r="DH239" s="189"/>
      <c r="DI239" s="189"/>
      <c r="DJ239" s="189"/>
      <c r="DK239" s="189"/>
      <c r="DL239" s="189"/>
      <c r="DM239" s="189"/>
      <c r="DN239" s="189"/>
      <c r="DO239" s="189"/>
      <c r="DP239" s="189"/>
      <c r="DQ239" s="189"/>
      <c r="DR239" s="189"/>
      <c r="DS239" s="189"/>
      <c r="DT239" s="189"/>
      <c r="DU239" s="189"/>
      <c r="DV239" s="189"/>
      <c r="DW239" s="189"/>
      <c r="DX239" s="189"/>
      <c r="DY239" s="189"/>
      <c r="DZ239" s="189"/>
      <c r="EA239" s="189"/>
      <c r="EB239" s="189"/>
      <c r="EC239" s="189"/>
      <c r="ED239" s="189"/>
      <c r="EE239" s="189"/>
      <c r="EF239" s="189"/>
      <c r="EG239" s="189"/>
      <c r="EH239" s="189"/>
      <c r="EI239" s="189"/>
      <c r="EJ239" s="189"/>
      <c r="EK239" s="189"/>
      <c r="EL239" s="189"/>
      <c r="EM239" s="189"/>
      <c r="EN239" s="189"/>
      <c r="EO239" s="189"/>
      <c r="EP239" s="189"/>
      <c r="EQ239" s="189"/>
      <c r="ER239" s="189"/>
      <c r="ES239" s="189"/>
      <c r="ET239" s="189"/>
      <c r="EU239" s="189"/>
      <c r="EV239" s="189"/>
      <c r="EW239" s="189"/>
      <c r="EX239" s="189"/>
      <c r="EY239" s="189"/>
      <c r="EZ239" s="189"/>
      <c r="FA239" s="189"/>
      <c r="FB239" s="189"/>
      <c r="FC239" s="189"/>
      <c r="FD239" s="189"/>
      <c r="FE239" s="189"/>
    </row>
    <row r="240" spans="1:161" ht="15">
      <c r="A240" s="181"/>
      <c r="B240" s="182">
        <v>3</v>
      </c>
      <c r="C240" s="176" t="s">
        <v>1008</v>
      </c>
      <c r="D240" s="182">
        <f t="shared" si="3"/>
        <v>2014</v>
      </c>
      <c r="E240" s="176" t="s">
        <v>1220</v>
      </c>
      <c r="F240" s="176" t="s">
        <v>638</v>
      </c>
      <c r="G240" s="174" t="s">
        <v>34</v>
      </c>
      <c r="H240" s="187" t="s">
        <v>1010</v>
      </c>
      <c r="I240" s="223">
        <f>'Receita Arrecadada'!F220</f>
        <v>0</v>
      </c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  <c r="AA240" s="189"/>
      <c r="AB240" s="189"/>
      <c r="AC240" s="189"/>
      <c r="AD240" s="189"/>
      <c r="AE240" s="189"/>
      <c r="AF240" s="189"/>
      <c r="AG240" s="189"/>
      <c r="AH240" s="189"/>
      <c r="AI240" s="189"/>
      <c r="AJ240" s="189"/>
      <c r="AK240" s="189"/>
      <c r="AL240" s="189"/>
      <c r="AM240" s="189"/>
      <c r="AN240" s="189"/>
      <c r="AO240" s="189"/>
      <c r="AP240" s="189"/>
      <c r="AQ240" s="189"/>
      <c r="AR240" s="189"/>
      <c r="AS240" s="189"/>
      <c r="AT240" s="189"/>
      <c r="AU240" s="189"/>
      <c r="AV240" s="189"/>
      <c r="AW240" s="189"/>
      <c r="AX240" s="189"/>
      <c r="AY240" s="189"/>
      <c r="AZ240" s="189"/>
      <c r="BA240" s="189"/>
      <c r="BB240" s="189"/>
      <c r="BC240" s="189"/>
      <c r="BD240" s="189"/>
      <c r="BE240" s="189"/>
      <c r="BF240" s="189"/>
      <c r="BG240" s="189"/>
      <c r="BH240" s="189"/>
      <c r="BI240" s="189"/>
      <c r="BJ240" s="189"/>
      <c r="BK240" s="189"/>
      <c r="BL240" s="189"/>
      <c r="BM240" s="189"/>
      <c r="BN240" s="189"/>
      <c r="BO240" s="189"/>
      <c r="BP240" s="189"/>
      <c r="BQ240" s="189"/>
      <c r="BR240" s="189"/>
      <c r="BS240" s="189"/>
      <c r="BT240" s="189"/>
      <c r="BU240" s="189"/>
      <c r="BV240" s="189"/>
      <c r="BW240" s="189"/>
      <c r="BX240" s="189"/>
      <c r="BY240" s="189"/>
      <c r="BZ240" s="189"/>
      <c r="CA240" s="189"/>
      <c r="CB240" s="189"/>
      <c r="CC240" s="189"/>
      <c r="CD240" s="189"/>
      <c r="CE240" s="189"/>
      <c r="CF240" s="189"/>
      <c r="CG240" s="189"/>
      <c r="CH240" s="189"/>
      <c r="CI240" s="189"/>
      <c r="CJ240" s="189"/>
      <c r="CK240" s="189"/>
      <c r="CL240" s="189"/>
      <c r="CM240" s="189"/>
      <c r="CN240" s="189"/>
      <c r="CO240" s="189"/>
      <c r="CP240" s="189"/>
      <c r="CQ240" s="189"/>
      <c r="CR240" s="189"/>
      <c r="CS240" s="189"/>
      <c r="CT240" s="189"/>
      <c r="CU240" s="189"/>
      <c r="CV240" s="189"/>
      <c r="CW240" s="189"/>
      <c r="CX240" s="189"/>
      <c r="CY240" s="189"/>
      <c r="CZ240" s="189"/>
      <c r="DA240" s="189"/>
      <c r="DB240" s="189"/>
      <c r="DC240" s="189"/>
      <c r="DD240" s="189"/>
      <c r="DE240" s="189"/>
      <c r="DF240" s="189"/>
      <c r="DG240" s="189"/>
      <c r="DH240" s="189"/>
      <c r="DI240" s="189"/>
      <c r="DJ240" s="189"/>
      <c r="DK240" s="189"/>
      <c r="DL240" s="189"/>
      <c r="DM240" s="189"/>
      <c r="DN240" s="189"/>
      <c r="DO240" s="189"/>
      <c r="DP240" s="189"/>
      <c r="DQ240" s="189"/>
      <c r="DR240" s="189"/>
      <c r="DS240" s="189"/>
      <c r="DT240" s="189"/>
      <c r="DU240" s="189"/>
      <c r="DV240" s="189"/>
      <c r="DW240" s="189"/>
      <c r="DX240" s="189"/>
      <c r="DY240" s="189"/>
      <c r="DZ240" s="189"/>
      <c r="EA240" s="189"/>
      <c r="EB240" s="189"/>
      <c r="EC240" s="189"/>
      <c r="ED240" s="189"/>
      <c r="EE240" s="189"/>
      <c r="EF240" s="189"/>
      <c r="EG240" s="189"/>
      <c r="EH240" s="189"/>
      <c r="EI240" s="189"/>
      <c r="EJ240" s="189"/>
      <c r="EK240" s="189"/>
      <c r="EL240" s="189"/>
      <c r="EM240" s="189"/>
      <c r="EN240" s="189"/>
      <c r="EO240" s="189"/>
      <c r="EP240" s="189"/>
      <c r="EQ240" s="189"/>
      <c r="ER240" s="189"/>
      <c r="ES240" s="189"/>
      <c r="ET240" s="189"/>
      <c r="EU240" s="189"/>
      <c r="EV240" s="189"/>
      <c r="EW240" s="189"/>
      <c r="EX240" s="189"/>
      <c r="EY240" s="189"/>
      <c r="EZ240" s="189"/>
      <c r="FA240" s="189"/>
      <c r="FB240" s="189"/>
      <c r="FC240" s="189"/>
      <c r="FD240" s="189"/>
      <c r="FE240" s="189"/>
    </row>
    <row r="241" spans="1:161" ht="15">
      <c r="A241" s="181"/>
      <c r="B241" s="182">
        <v>3</v>
      </c>
      <c r="C241" s="176" t="s">
        <v>1008</v>
      </c>
      <c r="D241" s="182">
        <f t="shared" si="3"/>
        <v>2014</v>
      </c>
      <c r="E241" s="176" t="s">
        <v>1221</v>
      </c>
      <c r="F241" s="176" t="s">
        <v>639</v>
      </c>
      <c r="G241" s="174" t="s">
        <v>36</v>
      </c>
      <c r="H241" s="187" t="s">
        <v>1010</v>
      </c>
      <c r="I241" s="223">
        <f>'Receita Arrecadada'!F221</f>
        <v>0</v>
      </c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  <c r="AA241" s="189"/>
      <c r="AB241" s="189"/>
      <c r="AC241" s="189"/>
      <c r="AD241" s="189"/>
      <c r="AE241" s="189"/>
      <c r="AF241" s="189"/>
      <c r="AG241" s="189"/>
      <c r="AH241" s="189"/>
      <c r="AI241" s="189"/>
      <c r="AJ241" s="189"/>
      <c r="AK241" s="189"/>
      <c r="AL241" s="189"/>
      <c r="AM241" s="189"/>
      <c r="AN241" s="189"/>
      <c r="AO241" s="189"/>
      <c r="AP241" s="189"/>
      <c r="AQ241" s="189"/>
      <c r="AR241" s="189"/>
      <c r="AS241" s="189"/>
      <c r="AT241" s="189"/>
      <c r="AU241" s="189"/>
      <c r="AV241" s="189"/>
      <c r="AW241" s="189"/>
      <c r="AX241" s="189"/>
      <c r="AY241" s="189"/>
      <c r="AZ241" s="189"/>
      <c r="BA241" s="189"/>
      <c r="BB241" s="189"/>
      <c r="BC241" s="189"/>
      <c r="BD241" s="189"/>
      <c r="BE241" s="189"/>
      <c r="BF241" s="189"/>
      <c r="BG241" s="189"/>
      <c r="BH241" s="189"/>
      <c r="BI241" s="189"/>
      <c r="BJ241" s="189"/>
      <c r="BK241" s="189"/>
      <c r="BL241" s="189"/>
      <c r="BM241" s="189"/>
      <c r="BN241" s="189"/>
      <c r="BO241" s="189"/>
      <c r="BP241" s="189"/>
      <c r="BQ241" s="189"/>
      <c r="BR241" s="189"/>
      <c r="BS241" s="189"/>
      <c r="BT241" s="189"/>
      <c r="BU241" s="189"/>
      <c r="BV241" s="189"/>
      <c r="BW241" s="189"/>
      <c r="BX241" s="189"/>
      <c r="BY241" s="189"/>
      <c r="BZ241" s="189"/>
      <c r="CA241" s="189"/>
      <c r="CB241" s="189"/>
      <c r="CC241" s="189"/>
      <c r="CD241" s="189"/>
      <c r="CE241" s="189"/>
      <c r="CF241" s="189"/>
      <c r="CG241" s="189"/>
      <c r="CH241" s="189"/>
      <c r="CI241" s="189"/>
      <c r="CJ241" s="189"/>
      <c r="CK241" s="189"/>
      <c r="CL241" s="189"/>
      <c r="CM241" s="189"/>
      <c r="CN241" s="189"/>
      <c r="CO241" s="189"/>
      <c r="CP241" s="189"/>
      <c r="CQ241" s="189"/>
      <c r="CR241" s="189"/>
      <c r="CS241" s="189"/>
      <c r="CT241" s="189"/>
      <c r="CU241" s="189"/>
      <c r="CV241" s="189"/>
      <c r="CW241" s="189"/>
      <c r="CX241" s="189"/>
      <c r="CY241" s="189"/>
      <c r="CZ241" s="189"/>
      <c r="DA241" s="189"/>
      <c r="DB241" s="189"/>
      <c r="DC241" s="189"/>
      <c r="DD241" s="189"/>
      <c r="DE241" s="189"/>
      <c r="DF241" s="189"/>
      <c r="DG241" s="189"/>
      <c r="DH241" s="189"/>
      <c r="DI241" s="189"/>
      <c r="DJ241" s="189"/>
      <c r="DK241" s="189"/>
      <c r="DL241" s="189"/>
      <c r="DM241" s="189"/>
      <c r="DN241" s="189"/>
      <c r="DO241" s="189"/>
      <c r="DP241" s="189"/>
      <c r="DQ241" s="189"/>
      <c r="DR241" s="189"/>
      <c r="DS241" s="189"/>
      <c r="DT241" s="189"/>
      <c r="DU241" s="189"/>
      <c r="DV241" s="189"/>
      <c r="DW241" s="189"/>
      <c r="DX241" s="189"/>
      <c r="DY241" s="189"/>
      <c r="DZ241" s="189"/>
      <c r="EA241" s="189"/>
      <c r="EB241" s="189"/>
      <c r="EC241" s="189"/>
      <c r="ED241" s="189"/>
      <c r="EE241" s="189"/>
      <c r="EF241" s="189"/>
      <c r="EG241" s="189"/>
      <c r="EH241" s="189"/>
      <c r="EI241" s="189"/>
      <c r="EJ241" s="189"/>
      <c r="EK241" s="189"/>
      <c r="EL241" s="189"/>
      <c r="EM241" s="189"/>
      <c r="EN241" s="189"/>
      <c r="EO241" s="189"/>
      <c r="EP241" s="189"/>
      <c r="EQ241" s="189"/>
      <c r="ER241" s="189"/>
      <c r="ES241" s="189"/>
      <c r="ET241" s="189"/>
      <c r="EU241" s="189"/>
      <c r="EV241" s="189"/>
      <c r="EW241" s="189"/>
      <c r="EX241" s="189"/>
      <c r="EY241" s="189"/>
      <c r="EZ241" s="189"/>
      <c r="FA241" s="189"/>
      <c r="FB241" s="189"/>
      <c r="FC241" s="189"/>
      <c r="FD241" s="189"/>
      <c r="FE241" s="189"/>
    </row>
    <row r="242" spans="1:161" ht="15">
      <c r="A242" s="181"/>
      <c r="B242" s="182">
        <v>3</v>
      </c>
      <c r="C242" s="176" t="s">
        <v>1008</v>
      </c>
      <c r="D242" s="182">
        <f t="shared" si="3"/>
        <v>2014</v>
      </c>
      <c r="E242" s="176" t="s">
        <v>1222</v>
      </c>
      <c r="F242" s="176" t="s">
        <v>640</v>
      </c>
      <c r="G242" s="174" t="s">
        <v>38</v>
      </c>
      <c r="H242" s="187" t="s">
        <v>1010</v>
      </c>
      <c r="I242" s="223">
        <f>'Receita Arrecadada'!F222</f>
        <v>0</v>
      </c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  <c r="AA242" s="189"/>
      <c r="AB242" s="189"/>
      <c r="AC242" s="189"/>
      <c r="AD242" s="189"/>
      <c r="AE242" s="189"/>
      <c r="AF242" s="189"/>
      <c r="AG242" s="189"/>
      <c r="AH242" s="189"/>
      <c r="AI242" s="189"/>
      <c r="AJ242" s="189"/>
      <c r="AK242" s="189"/>
      <c r="AL242" s="189"/>
      <c r="AM242" s="189"/>
      <c r="AN242" s="189"/>
      <c r="AO242" s="189"/>
      <c r="AP242" s="189"/>
      <c r="AQ242" s="189"/>
      <c r="AR242" s="189"/>
      <c r="AS242" s="189"/>
      <c r="AT242" s="189"/>
      <c r="AU242" s="189"/>
      <c r="AV242" s="189"/>
      <c r="AW242" s="189"/>
      <c r="AX242" s="189"/>
      <c r="AY242" s="189"/>
      <c r="AZ242" s="189"/>
      <c r="BA242" s="189"/>
      <c r="BB242" s="189"/>
      <c r="BC242" s="189"/>
      <c r="BD242" s="189"/>
      <c r="BE242" s="189"/>
      <c r="BF242" s="189"/>
      <c r="BG242" s="189"/>
      <c r="BH242" s="189"/>
      <c r="BI242" s="189"/>
      <c r="BJ242" s="189"/>
      <c r="BK242" s="189"/>
      <c r="BL242" s="189"/>
      <c r="BM242" s="189"/>
      <c r="BN242" s="189"/>
      <c r="BO242" s="189"/>
      <c r="BP242" s="189"/>
      <c r="BQ242" s="189"/>
      <c r="BR242" s="189"/>
      <c r="BS242" s="189"/>
      <c r="BT242" s="189"/>
      <c r="BU242" s="189"/>
      <c r="BV242" s="189"/>
      <c r="BW242" s="189"/>
      <c r="BX242" s="189"/>
      <c r="BY242" s="189"/>
      <c r="BZ242" s="189"/>
      <c r="CA242" s="189"/>
      <c r="CB242" s="189"/>
      <c r="CC242" s="189"/>
      <c r="CD242" s="189"/>
      <c r="CE242" s="189"/>
      <c r="CF242" s="189"/>
      <c r="CG242" s="189"/>
      <c r="CH242" s="189"/>
      <c r="CI242" s="189"/>
      <c r="CJ242" s="189"/>
      <c r="CK242" s="189"/>
      <c r="CL242" s="189"/>
      <c r="CM242" s="189"/>
      <c r="CN242" s="189"/>
      <c r="CO242" s="189"/>
      <c r="CP242" s="189"/>
      <c r="CQ242" s="189"/>
      <c r="CR242" s="189"/>
      <c r="CS242" s="189"/>
      <c r="CT242" s="189"/>
      <c r="CU242" s="189"/>
      <c r="CV242" s="189"/>
      <c r="CW242" s="189"/>
      <c r="CX242" s="189"/>
      <c r="CY242" s="189"/>
      <c r="CZ242" s="189"/>
      <c r="DA242" s="189"/>
      <c r="DB242" s="189"/>
      <c r="DC242" s="189"/>
      <c r="DD242" s="189"/>
      <c r="DE242" s="189"/>
      <c r="DF242" s="189"/>
      <c r="DG242" s="189"/>
      <c r="DH242" s="189"/>
      <c r="DI242" s="189"/>
      <c r="DJ242" s="189"/>
      <c r="DK242" s="189"/>
      <c r="DL242" s="189"/>
      <c r="DM242" s="189"/>
      <c r="DN242" s="189"/>
      <c r="DO242" s="189"/>
      <c r="DP242" s="189"/>
      <c r="DQ242" s="189"/>
      <c r="DR242" s="189"/>
      <c r="DS242" s="189"/>
      <c r="DT242" s="189"/>
      <c r="DU242" s="189"/>
      <c r="DV242" s="189"/>
      <c r="DW242" s="189"/>
      <c r="DX242" s="189"/>
      <c r="DY242" s="189"/>
      <c r="DZ242" s="189"/>
      <c r="EA242" s="189"/>
      <c r="EB242" s="189"/>
      <c r="EC242" s="189"/>
      <c r="ED242" s="189"/>
      <c r="EE242" s="189"/>
      <c r="EF242" s="189"/>
      <c r="EG242" s="189"/>
      <c r="EH242" s="189"/>
      <c r="EI242" s="189"/>
      <c r="EJ242" s="189"/>
      <c r="EK242" s="189"/>
      <c r="EL242" s="189"/>
      <c r="EM242" s="189"/>
      <c r="EN242" s="189"/>
      <c r="EO242" s="189"/>
      <c r="EP242" s="189"/>
      <c r="EQ242" s="189"/>
      <c r="ER242" s="189"/>
      <c r="ES242" s="189"/>
      <c r="ET242" s="189"/>
      <c r="EU242" s="189"/>
      <c r="EV242" s="189"/>
      <c r="EW242" s="189"/>
      <c r="EX242" s="189"/>
      <c r="EY242" s="189"/>
      <c r="EZ242" s="189"/>
      <c r="FA242" s="189"/>
      <c r="FB242" s="189"/>
      <c r="FC242" s="189"/>
      <c r="FD242" s="189"/>
      <c r="FE242" s="189"/>
    </row>
    <row r="243" spans="1:161" ht="15">
      <c r="A243" s="181"/>
      <c r="B243" s="182">
        <v>3</v>
      </c>
      <c r="C243" s="176" t="s">
        <v>1008</v>
      </c>
      <c r="D243" s="182">
        <f t="shared" si="3"/>
        <v>2014</v>
      </c>
      <c r="E243" s="176" t="s">
        <v>1223</v>
      </c>
      <c r="F243" s="176" t="s">
        <v>641</v>
      </c>
      <c r="G243" s="174" t="s">
        <v>40</v>
      </c>
      <c r="H243" s="187" t="s">
        <v>1010</v>
      </c>
      <c r="I243" s="223">
        <f>'Receita Arrecadada'!F223</f>
        <v>0</v>
      </c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  <c r="AA243" s="189"/>
      <c r="AB243" s="189"/>
      <c r="AC243" s="189"/>
      <c r="AD243" s="189"/>
      <c r="AE243" s="189"/>
      <c r="AF243" s="189"/>
      <c r="AG243" s="189"/>
      <c r="AH243" s="189"/>
      <c r="AI243" s="189"/>
      <c r="AJ243" s="189"/>
      <c r="AK243" s="189"/>
      <c r="AL243" s="189"/>
      <c r="AM243" s="189"/>
      <c r="AN243" s="189"/>
      <c r="AO243" s="189"/>
      <c r="AP243" s="189"/>
      <c r="AQ243" s="189"/>
      <c r="AR243" s="189"/>
      <c r="AS243" s="189"/>
      <c r="AT243" s="189"/>
      <c r="AU243" s="189"/>
      <c r="AV243" s="189"/>
      <c r="AW243" s="189"/>
      <c r="AX243" s="189"/>
      <c r="AY243" s="189"/>
      <c r="AZ243" s="189"/>
      <c r="BA243" s="189"/>
      <c r="BB243" s="189"/>
      <c r="BC243" s="189"/>
      <c r="BD243" s="189"/>
      <c r="BE243" s="189"/>
      <c r="BF243" s="189"/>
      <c r="BG243" s="189"/>
      <c r="BH243" s="189"/>
      <c r="BI243" s="189"/>
      <c r="BJ243" s="189"/>
      <c r="BK243" s="189"/>
      <c r="BL243" s="189"/>
      <c r="BM243" s="189"/>
      <c r="BN243" s="189"/>
      <c r="BO243" s="189"/>
      <c r="BP243" s="189"/>
      <c r="BQ243" s="189"/>
      <c r="BR243" s="189"/>
      <c r="BS243" s="189"/>
      <c r="BT243" s="189"/>
      <c r="BU243" s="189"/>
      <c r="BV243" s="189"/>
      <c r="BW243" s="189"/>
      <c r="BX243" s="189"/>
      <c r="BY243" s="189"/>
      <c r="BZ243" s="189"/>
      <c r="CA243" s="189"/>
      <c r="CB243" s="189"/>
      <c r="CC243" s="189"/>
      <c r="CD243" s="189"/>
      <c r="CE243" s="189"/>
      <c r="CF243" s="189"/>
      <c r="CG243" s="189"/>
      <c r="CH243" s="189"/>
      <c r="CI243" s="189"/>
      <c r="CJ243" s="189"/>
      <c r="CK243" s="189"/>
      <c r="CL243" s="189"/>
      <c r="CM243" s="189"/>
      <c r="CN243" s="189"/>
      <c r="CO243" s="189"/>
      <c r="CP243" s="189"/>
      <c r="CQ243" s="189"/>
      <c r="CR243" s="189"/>
      <c r="CS243" s="189"/>
      <c r="CT243" s="189"/>
      <c r="CU243" s="189"/>
      <c r="CV243" s="189"/>
      <c r="CW243" s="189"/>
      <c r="CX243" s="189"/>
      <c r="CY243" s="189"/>
      <c r="CZ243" s="189"/>
      <c r="DA243" s="189"/>
      <c r="DB243" s="189"/>
      <c r="DC243" s="189"/>
      <c r="DD243" s="189"/>
      <c r="DE243" s="189"/>
      <c r="DF243" s="189"/>
      <c r="DG243" s="189"/>
      <c r="DH243" s="189"/>
      <c r="DI243" s="189"/>
      <c r="DJ243" s="189"/>
      <c r="DK243" s="189"/>
      <c r="DL243" s="189"/>
      <c r="DM243" s="189"/>
      <c r="DN243" s="189"/>
      <c r="DO243" s="189"/>
      <c r="DP243" s="189"/>
      <c r="DQ243" s="189"/>
      <c r="DR243" s="189"/>
      <c r="DS243" s="189"/>
      <c r="DT243" s="189"/>
      <c r="DU243" s="189"/>
      <c r="DV243" s="189"/>
      <c r="DW243" s="189"/>
      <c r="DX243" s="189"/>
      <c r="DY243" s="189"/>
      <c r="DZ243" s="189"/>
      <c r="EA243" s="189"/>
      <c r="EB243" s="189"/>
      <c r="EC243" s="189"/>
      <c r="ED243" s="189"/>
      <c r="EE243" s="189"/>
      <c r="EF243" s="189"/>
      <c r="EG243" s="189"/>
      <c r="EH243" s="189"/>
      <c r="EI243" s="189"/>
      <c r="EJ243" s="189"/>
      <c r="EK243" s="189"/>
      <c r="EL243" s="189"/>
      <c r="EM243" s="189"/>
      <c r="EN243" s="189"/>
      <c r="EO243" s="189"/>
      <c r="EP243" s="189"/>
      <c r="EQ243" s="189"/>
      <c r="ER243" s="189"/>
      <c r="ES243" s="189"/>
      <c r="ET243" s="189"/>
      <c r="EU243" s="189"/>
      <c r="EV243" s="189"/>
      <c r="EW243" s="189"/>
      <c r="EX243" s="189"/>
      <c r="EY243" s="189"/>
      <c r="EZ243" s="189"/>
      <c r="FA243" s="189"/>
      <c r="FB243" s="189"/>
      <c r="FC243" s="189"/>
      <c r="FD243" s="189"/>
      <c r="FE243" s="189"/>
    </row>
    <row r="244" spans="1:161" ht="15">
      <c r="A244" s="181"/>
      <c r="B244" s="182">
        <v>3</v>
      </c>
      <c r="C244" s="176" t="s">
        <v>1008</v>
      </c>
      <c r="D244" s="182">
        <f t="shared" si="3"/>
        <v>2014</v>
      </c>
      <c r="E244" s="176" t="s">
        <v>1224</v>
      </c>
      <c r="F244" s="176" t="s">
        <v>642</v>
      </c>
      <c r="G244" s="174" t="s">
        <v>42</v>
      </c>
      <c r="H244" s="187" t="s">
        <v>1010</v>
      </c>
      <c r="I244" s="223">
        <f>'Receita Arrecadada'!F224</f>
        <v>0</v>
      </c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89"/>
      <c r="AF244" s="189"/>
      <c r="AG244" s="189"/>
      <c r="AH244" s="189"/>
      <c r="AI244" s="189"/>
      <c r="AJ244" s="189"/>
      <c r="AK244" s="189"/>
      <c r="AL244" s="189"/>
      <c r="AM244" s="189"/>
      <c r="AN244" s="189"/>
      <c r="AO244" s="189"/>
      <c r="AP244" s="189"/>
      <c r="AQ244" s="189"/>
      <c r="AR244" s="189"/>
      <c r="AS244" s="189"/>
      <c r="AT244" s="189"/>
      <c r="AU244" s="189"/>
      <c r="AV244" s="189"/>
      <c r="AW244" s="189"/>
      <c r="AX244" s="189"/>
      <c r="AY244" s="189"/>
      <c r="AZ244" s="189"/>
      <c r="BA244" s="189"/>
      <c r="BB244" s="189"/>
      <c r="BC244" s="189"/>
      <c r="BD244" s="189"/>
      <c r="BE244" s="189"/>
      <c r="BF244" s="189"/>
      <c r="BG244" s="189"/>
      <c r="BH244" s="189"/>
      <c r="BI244" s="189"/>
      <c r="BJ244" s="189"/>
      <c r="BK244" s="189"/>
      <c r="BL244" s="189"/>
      <c r="BM244" s="189"/>
      <c r="BN244" s="189"/>
      <c r="BO244" s="189"/>
      <c r="BP244" s="189"/>
      <c r="BQ244" s="189"/>
      <c r="BR244" s="189"/>
      <c r="BS244" s="189"/>
      <c r="BT244" s="189"/>
      <c r="BU244" s="189"/>
      <c r="BV244" s="189"/>
      <c r="BW244" s="189"/>
      <c r="BX244" s="189"/>
      <c r="BY244" s="189"/>
      <c r="BZ244" s="189"/>
      <c r="CA244" s="189"/>
      <c r="CB244" s="189"/>
      <c r="CC244" s="189"/>
      <c r="CD244" s="189"/>
      <c r="CE244" s="189"/>
      <c r="CF244" s="189"/>
      <c r="CG244" s="189"/>
      <c r="CH244" s="189"/>
      <c r="CI244" s="189"/>
      <c r="CJ244" s="189"/>
      <c r="CK244" s="189"/>
      <c r="CL244" s="189"/>
      <c r="CM244" s="189"/>
      <c r="CN244" s="189"/>
      <c r="CO244" s="189"/>
      <c r="CP244" s="189"/>
      <c r="CQ244" s="189"/>
      <c r="CR244" s="189"/>
      <c r="CS244" s="189"/>
      <c r="CT244" s="189"/>
      <c r="CU244" s="189"/>
      <c r="CV244" s="189"/>
      <c r="CW244" s="189"/>
      <c r="CX244" s="189"/>
      <c r="CY244" s="189"/>
      <c r="CZ244" s="189"/>
      <c r="DA244" s="189"/>
      <c r="DB244" s="189"/>
      <c r="DC244" s="189"/>
      <c r="DD244" s="189"/>
      <c r="DE244" s="189"/>
      <c r="DF244" s="189"/>
      <c r="DG244" s="189"/>
      <c r="DH244" s="189"/>
      <c r="DI244" s="189"/>
      <c r="DJ244" s="189"/>
      <c r="DK244" s="189"/>
      <c r="DL244" s="189"/>
      <c r="DM244" s="189"/>
      <c r="DN244" s="189"/>
      <c r="DO244" s="189"/>
      <c r="DP244" s="189"/>
      <c r="DQ244" s="189"/>
      <c r="DR244" s="189"/>
      <c r="DS244" s="189"/>
      <c r="DT244" s="189"/>
      <c r="DU244" s="189"/>
      <c r="DV244" s="189"/>
      <c r="DW244" s="189"/>
      <c r="DX244" s="189"/>
      <c r="DY244" s="189"/>
      <c r="DZ244" s="189"/>
      <c r="EA244" s="189"/>
      <c r="EB244" s="189"/>
      <c r="EC244" s="189"/>
      <c r="ED244" s="189"/>
      <c r="EE244" s="189"/>
      <c r="EF244" s="189"/>
      <c r="EG244" s="189"/>
      <c r="EH244" s="189"/>
      <c r="EI244" s="189"/>
      <c r="EJ244" s="189"/>
      <c r="EK244" s="189"/>
      <c r="EL244" s="189"/>
      <c r="EM244" s="189"/>
      <c r="EN244" s="189"/>
      <c r="EO244" s="189"/>
      <c r="EP244" s="189"/>
      <c r="EQ244" s="189"/>
      <c r="ER244" s="189"/>
      <c r="ES244" s="189"/>
      <c r="ET244" s="189"/>
      <c r="EU244" s="189"/>
      <c r="EV244" s="189"/>
      <c r="EW244" s="189"/>
      <c r="EX244" s="189"/>
      <c r="EY244" s="189"/>
      <c r="EZ244" s="189"/>
      <c r="FA244" s="189"/>
      <c r="FB244" s="189"/>
      <c r="FC244" s="189"/>
      <c r="FD244" s="189"/>
      <c r="FE244" s="189"/>
    </row>
    <row r="245" spans="1:161" ht="15">
      <c r="A245" s="181"/>
      <c r="B245" s="182">
        <v>3</v>
      </c>
      <c r="C245" s="176" t="s">
        <v>1008</v>
      </c>
      <c r="D245" s="182">
        <f t="shared" si="3"/>
        <v>2014</v>
      </c>
      <c r="E245" s="176" t="s">
        <v>1225</v>
      </c>
      <c r="F245" s="176" t="s">
        <v>643</v>
      </c>
      <c r="G245" s="174" t="s">
        <v>644</v>
      </c>
      <c r="H245" s="187" t="s">
        <v>1010</v>
      </c>
      <c r="I245" s="223">
        <f>'Receita Arrecadada'!F225</f>
        <v>0</v>
      </c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89"/>
      <c r="Z245" s="189"/>
      <c r="AA245" s="189"/>
      <c r="AB245" s="189"/>
      <c r="AC245" s="189"/>
      <c r="AD245" s="189"/>
      <c r="AE245" s="189"/>
      <c r="AF245" s="189"/>
      <c r="AG245" s="189"/>
      <c r="AH245" s="189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89"/>
      <c r="AT245" s="189"/>
      <c r="AU245" s="189"/>
      <c r="AV245" s="189"/>
      <c r="AW245" s="189"/>
      <c r="AX245" s="189"/>
      <c r="AY245" s="189"/>
      <c r="AZ245" s="189"/>
      <c r="BA245" s="189"/>
      <c r="BB245" s="189"/>
      <c r="BC245" s="189"/>
      <c r="BD245" s="189"/>
      <c r="BE245" s="189"/>
      <c r="BF245" s="189"/>
      <c r="BG245" s="189"/>
      <c r="BH245" s="189"/>
      <c r="BI245" s="189"/>
      <c r="BJ245" s="189"/>
      <c r="BK245" s="189"/>
      <c r="BL245" s="189"/>
      <c r="BM245" s="189"/>
      <c r="BN245" s="189"/>
      <c r="BO245" s="189"/>
      <c r="BP245" s="189"/>
      <c r="BQ245" s="189"/>
      <c r="BR245" s="189"/>
      <c r="BS245" s="189"/>
      <c r="BT245" s="189"/>
      <c r="BU245" s="189"/>
      <c r="BV245" s="189"/>
      <c r="BW245" s="189"/>
      <c r="BX245" s="189"/>
      <c r="BY245" s="189"/>
      <c r="BZ245" s="189"/>
      <c r="CA245" s="189"/>
      <c r="CB245" s="189"/>
      <c r="CC245" s="189"/>
      <c r="CD245" s="189"/>
      <c r="CE245" s="189"/>
      <c r="CF245" s="189"/>
      <c r="CG245" s="189"/>
      <c r="CH245" s="189"/>
      <c r="CI245" s="189"/>
      <c r="CJ245" s="189"/>
      <c r="CK245" s="189"/>
      <c r="CL245" s="189"/>
      <c r="CM245" s="189"/>
      <c r="CN245" s="189"/>
      <c r="CO245" s="189"/>
      <c r="CP245" s="189"/>
      <c r="CQ245" s="189"/>
      <c r="CR245" s="189"/>
      <c r="CS245" s="189"/>
      <c r="CT245" s="189"/>
      <c r="CU245" s="189"/>
      <c r="CV245" s="189"/>
      <c r="CW245" s="189"/>
      <c r="CX245" s="189"/>
      <c r="CY245" s="189"/>
      <c r="CZ245" s="189"/>
      <c r="DA245" s="189"/>
      <c r="DB245" s="189"/>
      <c r="DC245" s="189"/>
      <c r="DD245" s="189"/>
      <c r="DE245" s="189"/>
      <c r="DF245" s="189"/>
      <c r="DG245" s="189"/>
      <c r="DH245" s="189"/>
      <c r="DI245" s="189"/>
      <c r="DJ245" s="189"/>
      <c r="DK245" s="189"/>
      <c r="DL245" s="189"/>
      <c r="DM245" s="189"/>
      <c r="DN245" s="189"/>
      <c r="DO245" s="189"/>
      <c r="DP245" s="189"/>
      <c r="DQ245" s="189"/>
      <c r="DR245" s="189"/>
      <c r="DS245" s="189"/>
      <c r="DT245" s="189"/>
      <c r="DU245" s="189"/>
      <c r="DV245" s="189"/>
      <c r="DW245" s="189"/>
      <c r="DX245" s="189"/>
      <c r="DY245" s="189"/>
      <c r="DZ245" s="189"/>
      <c r="EA245" s="189"/>
      <c r="EB245" s="189"/>
      <c r="EC245" s="189"/>
      <c r="ED245" s="189"/>
      <c r="EE245" s="189"/>
      <c r="EF245" s="189"/>
      <c r="EG245" s="189"/>
      <c r="EH245" s="189"/>
      <c r="EI245" s="189"/>
      <c r="EJ245" s="189"/>
      <c r="EK245" s="189"/>
      <c r="EL245" s="189"/>
      <c r="EM245" s="189"/>
      <c r="EN245" s="189"/>
      <c r="EO245" s="189"/>
      <c r="EP245" s="189"/>
      <c r="EQ245" s="189"/>
      <c r="ER245" s="189"/>
      <c r="ES245" s="189"/>
      <c r="ET245" s="189"/>
      <c r="EU245" s="189"/>
      <c r="EV245" s="189"/>
      <c r="EW245" s="189"/>
      <c r="EX245" s="189"/>
      <c r="EY245" s="189"/>
      <c r="EZ245" s="189"/>
      <c r="FA245" s="189"/>
      <c r="FB245" s="189"/>
      <c r="FC245" s="189"/>
      <c r="FD245" s="189"/>
      <c r="FE245" s="189"/>
    </row>
    <row r="246" spans="1:161" ht="15">
      <c r="A246" s="181"/>
      <c r="B246" s="182">
        <v>3</v>
      </c>
      <c r="C246" s="176" t="s">
        <v>1008</v>
      </c>
      <c r="D246" s="182">
        <f t="shared" si="3"/>
        <v>2014</v>
      </c>
      <c r="E246" s="176" t="s">
        <v>1226</v>
      </c>
      <c r="F246" s="176" t="s">
        <v>1227</v>
      </c>
      <c r="G246" s="174" t="s">
        <v>645</v>
      </c>
      <c r="H246" s="187" t="s">
        <v>1010</v>
      </c>
      <c r="I246" s="223">
        <f>'Receita Arrecadada'!F226</f>
        <v>6303582.5600000005</v>
      </c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C246" s="189"/>
      <c r="AD246" s="189"/>
      <c r="AE246" s="189"/>
      <c r="AF246" s="189"/>
      <c r="AG246" s="189"/>
      <c r="AH246" s="189"/>
      <c r="AI246" s="189"/>
      <c r="AJ246" s="189"/>
      <c r="AK246" s="189"/>
      <c r="AL246" s="189"/>
      <c r="AM246" s="189"/>
      <c r="AN246" s="189"/>
      <c r="AO246" s="189"/>
      <c r="AP246" s="189"/>
      <c r="AQ246" s="189"/>
      <c r="AR246" s="189"/>
      <c r="AS246" s="189"/>
      <c r="AT246" s="189"/>
      <c r="AU246" s="189"/>
      <c r="AV246" s="189"/>
      <c r="AW246" s="189"/>
      <c r="AX246" s="189"/>
      <c r="AY246" s="189"/>
      <c r="AZ246" s="189"/>
      <c r="BA246" s="189"/>
      <c r="BB246" s="189"/>
      <c r="BC246" s="189"/>
      <c r="BD246" s="189"/>
      <c r="BE246" s="189"/>
      <c r="BF246" s="189"/>
      <c r="BG246" s="189"/>
      <c r="BH246" s="189"/>
      <c r="BI246" s="189"/>
      <c r="BJ246" s="189"/>
      <c r="BK246" s="189"/>
      <c r="BL246" s="189"/>
      <c r="BM246" s="189"/>
      <c r="BN246" s="189"/>
      <c r="BO246" s="189"/>
      <c r="BP246" s="189"/>
      <c r="BQ246" s="189"/>
      <c r="BR246" s="189"/>
      <c r="BS246" s="189"/>
      <c r="BT246" s="189"/>
      <c r="BU246" s="189"/>
      <c r="BV246" s="189"/>
      <c r="BW246" s="189"/>
      <c r="BX246" s="189"/>
      <c r="BY246" s="189"/>
      <c r="BZ246" s="189"/>
      <c r="CA246" s="189"/>
      <c r="CB246" s="189"/>
      <c r="CC246" s="189"/>
      <c r="CD246" s="189"/>
      <c r="CE246" s="189"/>
      <c r="CF246" s="189"/>
      <c r="CG246" s="189"/>
      <c r="CH246" s="189"/>
      <c r="CI246" s="189"/>
      <c r="CJ246" s="189"/>
      <c r="CK246" s="189"/>
      <c r="CL246" s="189"/>
      <c r="CM246" s="189"/>
      <c r="CN246" s="189"/>
      <c r="CO246" s="189"/>
      <c r="CP246" s="189"/>
      <c r="CQ246" s="189"/>
      <c r="CR246" s="189"/>
      <c r="CS246" s="189"/>
      <c r="CT246" s="189"/>
      <c r="CU246" s="189"/>
      <c r="CV246" s="189"/>
      <c r="CW246" s="189"/>
      <c r="CX246" s="189"/>
      <c r="CY246" s="189"/>
      <c r="CZ246" s="189"/>
      <c r="DA246" s="189"/>
      <c r="DB246" s="189"/>
      <c r="DC246" s="189"/>
      <c r="DD246" s="189"/>
      <c r="DE246" s="189"/>
      <c r="DF246" s="189"/>
      <c r="DG246" s="189"/>
      <c r="DH246" s="189"/>
      <c r="DI246" s="189"/>
      <c r="DJ246" s="189"/>
      <c r="DK246" s="189"/>
      <c r="DL246" s="189"/>
      <c r="DM246" s="189"/>
      <c r="DN246" s="189"/>
      <c r="DO246" s="189"/>
      <c r="DP246" s="189"/>
      <c r="DQ246" s="189"/>
      <c r="DR246" s="189"/>
      <c r="DS246" s="189"/>
      <c r="DT246" s="189"/>
      <c r="DU246" s="189"/>
      <c r="DV246" s="189"/>
      <c r="DW246" s="189"/>
      <c r="DX246" s="189"/>
      <c r="DY246" s="189"/>
      <c r="DZ246" s="189"/>
      <c r="EA246" s="189"/>
      <c r="EB246" s="189"/>
      <c r="EC246" s="189"/>
      <c r="ED246" s="189"/>
      <c r="EE246" s="189"/>
      <c r="EF246" s="189"/>
      <c r="EG246" s="189"/>
      <c r="EH246" s="189"/>
      <c r="EI246" s="189"/>
      <c r="EJ246" s="189"/>
      <c r="EK246" s="189"/>
      <c r="EL246" s="189"/>
      <c r="EM246" s="189"/>
      <c r="EN246" s="189"/>
      <c r="EO246" s="189"/>
      <c r="EP246" s="189"/>
      <c r="EQ246" s="189"/>
      <c r="ER246" s="189"/>
      <c r="ES246" s="189"/>
      <c r="ET246" s="189"/>
      <c r="EU246" s="189"/>
      <c r="EV246" s="189"/>
      <c r="EW246" s="189"/>
      <c r="EX246" s="189"/>
      <c r="EY246" s="189"/>
      <c r="EZ246" s="189"/>
      <c r="FA246" s="189"/>
      <c r="FB246" s="189"/>
      <c r="FC246" s="189"/>
      <c r="FD246" s="189"/>
      <c r="FE246" s="189"/>
    </row>
    <row r="247" spans="1:161" ht="15">
      <c r="A247" s="181"/>
      <c r="B247" s="182">
        <v>3</v>
      </c>
      <c r="C247" s="176" t="s">
        <v>1008</v>
      </c>
      <c r="D247" s="182">
        <f t="shared" si="3"/>
        <v>2014</v>
      </c>
      <c r="E247" s="176" t="s">
        <v>1228</v>
      </c>
      <c r="F247" s="176" t="s">
        <v>646</v>
      </c>
      <c r="G247" s="174" t="s">
        <v>647</v>
      </c>
      <c r="H247" s="187" t="s">
        <v>1010</v>
      </c>
      <c r="I247" s="223">
        <f>'Receita Arrecadada'!F227</f>
        <v>4168292.95</v>
      </c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  <c r="X247" s="189"/>
      <c r="Y247" s="189"/>
      <c r="Z247" s="189"/>
      <c r="AA247" s="189"/>
      <c r="AB247" s="189"/>
      <c r="AC247" s="189"/>
      <c r="AD247" s="189"/>
      <c r="AE247" s="189"/>
      <c r="AF247" s="189"/>
      <c r="AG247" s="189"/>
      <c r="AH247" s="189"/>
      <c r="AI247" s="189"/>
      <c r="AJ247" s="189"/>
      <c r="AK247" s="189"/>
      <c r="AL247" s="189"/>
      <c r="AM247" s="189"/>
      <c r="AN247" s="189"/>
      <c r="AO247" s="189"/>
      <c r="AP247" s="189"/>
      <c r="AQ247" s="189"/>
      <c r="AR247" s="189"/>
      <c r="AS247" s="189"/>
      <c r="AT247" s="189"/>
      <c r="AU247" s="189"/>
      <c r="AV247" s="189"/>
      <c r="AW247" s="189"/>
      <c r="AX247" s="189"/>
      <c r="AY247" s="189"/>
      <c r="AZ247" s="189"/>
      <c r="BA247" s="189"/>
      <c r="BB247" s="189"/>
      <c r="BC247" s="189"/>
      <c r="BD247" s="189"/>
      <c r="BE247" s="189"/>
      <c r="BF247" s="189"/>
      <c r="BG247" s="189"/>
      <c r="BH247" s="189"/>
      <c r="BI247" s="189"/>
      <c r="BJ247" s="189"/>
      <c r="BK247" s="189"/>
      <c r="BL247" s="189"/>
      <c r="BM247" s="189"/>
      <c r="BN247" s="189"/>
      <c r="BO247" s="189"/>
      <c r="BP247" s="189"/>
      <c r="BQ247" s="189"/>
      <c r="BR247" s="189"/>
      <c r="BS247" s="189"/>
      <c r="BT247" s="189"/>
      <c r="BU247" s="189"/>
      <c r="BV247" s="189"/>
      <c r="BW247" s="189"/>
      <c r="BX247" s="189"/>
      <c r="BY247" s="189"/>
      <c r="BZ247" s="189"/>
      <c r="CA247" s="189"/>
      <c r="CB247" s="189"/>
      <c r="CC247" s="189"/>
      <c r="CD247" s="189"/>
      <c r="CE247" s="189"/>
      <c r="CF247" s="189"/>
      <c r="CG247" s="189"/>
      <c r="CH247" s="189"/>
      <c r="CI247" s="189"/>
      <c r="CJ247" s="189"/>
      <c r="CK247" s="189"/>
      <c r="CL247" s="189"/>
      <c r="CM247" s="189"/>
      <c r="CN247" s="189"/>
      <c r="CO247" s="189"/>
      <c r="CP247" s="189"/>
      <c r="CQ247" s="189"/>
      <c r="CR247" s="189"/>
      <c r="CS247" s="189"/>
      <c r="CT247" s="189"/>
      <c r="CU247" s="189"/>
      <c r="CV247" s="189"/>
      <c r="CW247" s="189"/>
      <c r="CX247" s="189"/>
      <c r="CY247" s="189"/>
      <c r="CZ247" s="189"/>
      <c r="DA247" s="189"/>
      <c r="DB247" s="189"/>
      <c r="DC247" s="189"/>
      <c r="DD247" s="189"/>
      <c r="DE247" s="189"/>
      <c r="DF247" s="189"/>
      <c r="DG247" s="189"/>
      <c r="DH247" s="189"/>
      <c r="DI247" s="189"/>
      <c r="DJ247" s="189"/>
      <c r="DK247" s="189"/>
      <c r="DL247" s="189"/>
      <c r="DM247" s="189"/>
      <c r="DN247" s="189"/>
      <c r="DO247" s="189"/>
      <c r="DP247" s="189"/>
      <c r="DQ247" s="189"/>
      <c r="DR247" s="189"/>
      <c r="DS247" s="189"/>
      <c r="DT247" s="189"/>
      <c r="DU247" s="189"/>
      <c r="DV247" s="189"/>
      <c r="DW247" s="189"/>
      <c r="DX247" s="189"/>
      <c r="DY247" s="189"/>
      <c r="DZ247" s="189"/>
      <c r="EA247" s="189"/>
      <c r="EB247" s="189"/>
      <c r="EC247" s="189"/>
      <c r="ED247" s="189"/>
      <c r="EE247" s="189"/>
      <c r="EF247" s="189"/>
      <c r="EG247" s="189"/>
      <c r="EH247" s="189"/>
      <c r="EI247" s="189"/>
      <c r="EJ247" s="189"/>
      <c r="EK247" s="189"/>
      <c r="EL247" s="189"/>
      <c r="EM247" s="189"/>
      <c r="EN247" s="189"/>
      <c r="EO247" s="189"/>
      <c r="EP247" s="189"/>
      <c r="EQ247" s="189"/>
      <c r="ER247" s="189"/>
      <c r="ES247" s="189"/>
      <c r="ET247" s="189"/>
      <c r="EU247" s="189"/>
      <c r="EV247" s="189"/>
      <c r="EW247" s="189"/>
      <c r="EX247" s="189"/>
      <c r="EY247" s="189"/>
      <c r="EZ247" s="189"/>
      <c r="FA247" s="189"/>
      <c r="FB247" s="189"/>
      <c r="FC247" s="189"/>
      <c r="FD247" s="189"/>
      <c r="FE247" s="189"/>
    </row>
    <row r="248" spans="1:161" ht="15">
      <c r="A248" s="181"/>
      <c r="B248" s="182">
        <v>3</v>
      </c>
      <c r="C248" s="176" t="s">
        <v>1008</v>
      </c>
      <c r="D248" s="182">
        <f t="shared" si="3"/>
        <v>2014</v>
      </c>
      <c r="E248" s="176" t="s">
        <v>1229</v>
      </c>
      <c r="F248" s="176" t="s">
        <v>648</v>
      </c>
      <c r="G248" s="174" t="s">
        <v>649</v>
      </c>
      <c r="H248" s="187" t="s">
        <v>1010</v>
      </c>
      <c r="I248" s="223">
        <f>'Receita Arrecadada'!F228</f>
        <v>4160052.83</v>
      </c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  <c r="AA248" s="189"/>
      <c r="AB248" s="189"/>
      <c r="AC248" s="189"/>
      <c r="AD248" s="189"/>
      <c r="AE248" s="189"/>
      <c r="AF248" s="189"/>
      <c r="AG248" s="189"/>
      <c r="AH248" s="189"/>
      <c r="AI248" s="189"/>
      <c r="AJ248" s="189"/>
      <c r="AK248" s="189"/>
      <c r="AL248" s="189"/>
      <c r="AM248" s="189"/>
      <c r="AN248" s="189"/>
      <c r="AO248" s="189"/>
      <c r="AP248" s="189"/>
      <c r="AQ248" s="189"/>
      <c r="AR248" s="189"/>
      <c r="AS248" s="189"/>
      <c r="AT248" s="189"/>
      <c r="AU248" s="189"/>
      <c r="AV248" s="189"/>
      <c r="AW248" s="189"/>
      <c r="AX248" s="189"/>
      <c r="AY248" s="189"/>
      <c r="AZ248" s="189"/>
      <c r="BA248" s="189"/>
      <c r="BB248" s="189"/>
      <c r="BC248" s="189"/>
      <c r="BD248" s="189"/>
      <c r="BE248" s="189"/>
      <c r="BF248" s="189"/>
      <c r="BG248" s="189"/>
      <c r="BH248" s="189"/>
      <c r="BI248" s="189"/>
      <c r="BJ248" s="189"/>
      <c r="BK248" s="189"/>
      <c r="BL248" s="189"/>
      <c r="BM248" s="189"/>
      <c r="BN248" s="189"/>
      <c r="BO248" s="189"/>
      <c r="BP248" s="189"/>
      <c r="BQ248" s="189"/>
      <c r="BR248" s="189"/>
      <c r="BS248" s="189"/>
      <c r="BT248" s="189"/>
      <c r="BU248" s="189"/>
      <c r="BV248" s="189"/>
      <c r="BW248" s="189"/>
      <c r="BX248" s="189"/>
      <c r="BY248" s="189"/>
      <c r="BZ248" s="189"/>
      <c r="CA248" s="189"/>
      <c r="CB248" s="189"/>
      <c r="CC248" s="189"/>
      <c r="CD248" s="189"/>
      <c r="CE248" s="189"/>
      <c r="CF248" s="189"/>
      <c r="CG248" s="189"/>
      <c r="CH248" s="189"/>
      <c r="CI248" s="189"/>
      <c r="CJ248" s="189"/>
      <c r="CK248" s="189"/>
      <c r="CL248" s="189"/>
      <c r="CM248" s="189"/>
      <c r="CN248" s="189"/>
      <c r="CO248" s="189"/>
      <c r="CP248" s="189"/>
      <c r="CQ248" s="189"/>
      <c r="CR248" s="189"/>
      <c r="CS248" s="189"/>
      <c r="CT248" s="189"/>
      <c r="CU248" s="189"/>
      <c r="CV248" s="189"/>
      <c r="CW248" s="189"/>
      <c r="CX248" s="189"/>
      <c r="CY248" s="189"/>
      <c r="CZ248" s="189"/>
      <c r="DA248" s="189"/>
      <c r="DB248" s="189"/>
      <c r="DC248" s="189"/>
      <c r="DD248" s="189"/>
      <c r="DE248" s="189"/>
      <c r="DF248" s="189"/>
      <c r="DG248" s="189"/>
      <c r="DH248" s="189"/>
      <c r="DI248" s="189"/>
      <c r="DJ248" s="189"/>
      <c r="DK248" s="189"/>
      <c r="DL248" s="189"/>
      <c r="DM248" s="189"/>
      <c r="DN248" s="189"/>
      <c r="DO248" s="189"/>
      <c r="DP248" s="189"/>
      <c r="DQ248" s="189"/>
      <c r="DR248" s="189"/>
      <c r="DS248" s="189"/>
      <c r="DT248" s="189"/>
      <c r="DU248" s="189"/>
      <c r="DV248" s="189"/>
      <c r="DW248" s="189"/>
      <c r="DX248" s="189"/>
      <c r="DY248" s="189"/>
      <c r="DZ248" s="189"/>
      <c r="EA248" s="189"/>
      <c r="EB248" s="189"/>
      <c r="EC248" s="189"/>
      <c r="ED248" s="189"/>
      <c r="EE248" s="189"/>
      <c r="EF248" s="189"/>
      <c r="EG248" s="189"/>
      <c r="EH248" s="189"/>
      <c r="EI248" s="189"/>
      <c r="EJ248" s="189"/>
      <c r="EK248" s="189"/>
      <c r="EL248" s="189"/>
      <c r="EM248" s="189"/>
      <c r="EN248" s="189"/>
      <c r="EO248" s="189"/>
      <c r="EP248" s="189"/>
      <c r="EQ248" s="189"/>
      <c r="ER248" s="189"/>
      <c r="ES248" s="189"/>
      <c r="ET248" s="189"/>
      <c r="EU248" s="189"/>
      <c r="EV248" s="189"/>
      <c r="EW248" s="189"/>
      <c r="EX248" s="189"/>
      <c r="EY248" s="189"/>
      <c r="EZ248" s="189"/>
      <c r="FA248" s="189"/>
      <c r="FB248" s="189"/>
      <c r="FC248" s="189"/>
      <c r="FD248" s="189"/>
      <c r="FE248" s="189"/>
    </row>
    <row r="249" spans="1:161" ht="15">
      <c r="A249" s="181"/>
      <c r="B249" s="182">
        <v>3</v>
      </c>
      <c r="C249" s="176" t="s">
        <v>1008</v>
      </c>
      <c r="D249" s="182">
        <f t="shared" si="3"/>
        <v>2014</v>
      </c>
      <c r="E249" s="176" t="s">
        <v>1230</v>
      </c>
      <c r="F249" s="176" t="s">
        <v>650</v>
      </c>
      <c r="G249" s="174" t="s">
        <v>651</v>
      </c>
      <c r="H249" s="187" t="s">
        <v>1010</v>
      </c>
      <c r="I249" s="223">
        <f>'Receita Arrecadada'!F229</f>
        <v>3517.52</v>
      </c>
      <c r="J249" s="189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Y249" s="189"/>
      <c r="Z249" s="189"/>
      <c r="AA249" s="189"/>
      <c r="AB249" s="189"/>
      <c r="AC249" s="189"/>
      <c r="AD249" s="189"/>
      <c r="AE249" s="189"/>
      <c r="AF249" s="189"/>
      <c r="AG249" s="189"/>
      <c r="AH249" s="189"/>
      <c r="AI249" s="189"/>
      <c r="AJ249" s="189"/>
      <c r="AK249" s="189"/>
      <c r="AL249" s="189"/>
      <c r="AM249" s="189"/>
      <c r="AN249" s="189"/>
      <c r="AO249" s="189"/>
      <c r="AP249" s="189"/>
      <c r="AQ249" s="189"/>
      <c r="AR249" s="189"/>
      <c r="AS249" s="189"/>
      <c r="AT249" s="189"/>
      <c r="AU249" s="189"/>
      <c r="AV249" s="189"/>
      <c r="AW249" s="189"/>
      <c r="AX249" s="189"/>
      <c r="AY249" s="189"/>
      <c r="AZ249" s="189"/>
      <c r="BA249" s="189"/>
      <c r="BB249" s="189"/>
      <c r="BC249" s="189"/>
      <c r="BD249" s="189"/>
      <c r="BE249" s="189"/>
      <c r="BF249" s="189"/>
      <c r="BG249" s="189"/>
      <c r="BH249" s="189"/>
      <c r="BI249" s="189"/>
      <c r="BJ249" s="189"/>
      <c r="BK249" s="189"/>
      <c r="BL249" s="189"/>
      <c r="BM249" s="189"/>
      <c r="BN249" s="189"/>
      <c r="BO249" s="189"/>
      <c r="BP249" s="189"/>
      <c r="BQ249" s="189"/>
      <c r="BR249" s="189"/>
      <c r="BS249" s="189"/>
      <c r="BT249" s="189"/>
      <c r="BU249" s="189"/>
      <c r="BV249" s="189"/>
      <c r="BW249" s="189"/>
      <c r="BX249" s="189"/>
      <c r="BY249" s="189"/>
      <c r="BZ249" s="189"/>
      <c r="CA249" s="189"/>
      <c r="CB249" s="189"/>
      <c r="CC249" s="189"/>
      <c r="CD249" s="189"/>
      <c r="CE249" s="189"/>
      <c r="CF249" s="189"/>
      <c r="CG249" s="189"/>
      <c r="CH249" s="189"/>
      <c r="CI249" s="189"/>
      <c r="CJ249" s="189"/>
      <c r="CK249" s="189"/>
      <c r="CL249" s="189"/>
      <c r="CM249" s="189"/>
      <c r="CN249" s="189"/>
      <c r="CO249" s="189"/>
      <c r="CP249" s="189"/>
      <c r="CQ249" s="189"/>
      <c r="CR249" s="189"/>
      <c r="CS249" s="189"/>
      <c r="CT249" s="189"/>
      <c r="CU249" s="189"/>
      <c r="CV249" s="189"/>
      <c r="CW249" s="189"/>
      <c r="CX249" s="189"/>
      <c r="CY249" s="189"/>
      <c r="CZ249" s="189"/>
      <c r="DA249" s="189"/>
      <c r="DB249" s="189"/>
      <c r="DC249" s="189"/>
      <c r="DD249" s="189"/>
      <c r="DE249" s="189"/>
      <c r="DF249" s="189"/>
      <c r="DG249" s="189"/>
      <c r="DH249" s="189"/>
      <c r="DI249" s="189"/>
      <c r="DJ249" s="189"/>
      <c r="DK249" s="189"/>
      <c r="DL249" s="189"/>
      <c r="DM249" s="189"/>
      <c r="DN249" s="189"/>
      <c r="DO249" s="189"/>
      <c r="DP249" s="189"/>
      <c r="DQ249" s="189"/>
      <c r="DR249" s="189"/>
      <c r="DS249" s="189"/>
      <c r="DT249" s="189"/>
      <c r="DU249" s="189"/>
      <c r="DV249" s="189"/>
      <c r="DW249" s="189"/>
      <c r="DX249" s="189"/>
      <c r="DY249" s="189"/>
      <c r="DZ249" s="189"/>
      <c r="EA249" s="189"/>
      <c r="EB249" s="189"/>
      <c r="EC249" s="189"/>
      <c r="ED249" s="189"/>
      <c r="EE249" s="189"/>
      <c r="EF249" s="189"/>
      <c r="EG249" s="189"/>
      <c r="EH249" s="189"/>
      <c r="EI249" s="189"/>
      <c r="EJ249" s="189"/>
      <c r="EK249" s="189"/>
      <c r="EL249" s="189"/>
      <c r="EM249" s="189"/>
      <c r="EN249" s="189"/>
      <c r="EO249" s="189"/>
      <c r="EP249" s="189"/>
      <c r="EQ249" s="189"/>
      <c r="ER249" s="189"/>
      <c r="ES249" s="189"/>
      <c r="ET249" s="189"/>
      <c r="EU249" s="189"/>
      <c r="EV249" s="189"/>
      <c r="EW249" s="189"/>
      <c r="EX249" s="189"/>
      <c r="EY249" s="189"/>
      <c r="EZ249" s="189"/>
      <c r="FA249" s="189"/>
      <c r="FB249" s="189"/>
      <c r="FC249" s="189"/>
      <c r="FD249" s="189"/>
      <c r="FE249" s="189"/>
    </row>
    <row r="250" spans="1:161" ht="15">
      <c r="A250" s="181"/>
      <c r="B250" s="182">
        <v>3</v>
      </c>
      <c r="C250" s="176" t="s">
        <v>1008</v>
      </c>
      <c r="D250" s="182">
        <f t="shared" si="3"/>
        <v>2014</v>
      </c>
      <c r="E250" s="176" t="s">
        <v>1231</v>
      </c>
      <c r="F250" s="176" t="s">
        <v>652</v>
      </c>
      <c r="G250" s="174" t="s">
        <v>653</v>
      </c>
      <c r="H250" s="187" t="s">
        <v>1010</v>
      </c>
      <c r="I250" s="223">
        <f>'Receita Arrecadada'!F230</f>
        <v>4722.6</v>
      </c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89"/>
      <c r="Y250" s="189"/>
      <c r="Z250" s="189"/>
      <c r="AA250" s="189"/>
      <c r="AB250" s="189"/>
      <c r="AC250" s="189"/>
      <c r="AD250" s="189"/>
      <c r="AE250" s="189"/>
      <c r="AF250" s="189"/>
      <c r="AG250" s="189"/>
      <c r="AH250" s="189"/>
      <c r="AI250" s="189"/>
      <c r="AJ250" s="189"/>
      <c r="AK250" s="189"/>
      <c r="AL250" s="189"/>
      <c r="AM250" s="189"/>
      <c r="AN250" s="189"/>
      <c r="AO250" s="189"/>
      <c r="AP250" s="189"/>
      <c r="AQ250" s="189"/>
      <c r="AR250" s="189"/>
      <c r="AS250" s="189"/>
      <c r="AT250" s="189"/>
      <c r="AU250" s="189"/>
      <c r="AV250" s="189"/>
      <c r="AW250" s="189"/>
      <c r="AX250" s="189"/>
      <c r="AY250" s="189"/>
      <c r="AZ250" s="189"/>
      <c r="BA250" s="189"/>
      <c r="BB250" s="189"/>
      <c r="BC250" s="189"/>
      <c r="BD250" s="189"/>
      <c r="BE250" s="189"/>
      <c r="BF250" s="189"/>
      <c r="BG250" s="189"/>
      <c r="BH250" s="189"/>
      <c r="BI250" s="189"/>
      <c r="BJ250" s="189"/>
      <c r="BK250" s="189"/>
      <c r="BL250" s="189"/>
      <c r="BM250" s="189"/>
      <c r="BN250" s="189"/>
      <c r="BO250" s="189"/>
      <c r="BP250" s="189"/>
      <c r="BQ250" s="189"/>
      <c r="BR250" s="189"/>
      <c r="BS250" s="189"/>
      <c r="BT250" s="189"/>
      <c r="BU250" s="189"/>
      <c r="BV250" s="189"/>
      <c r="BW250" s="189"/>
      <c r="BX250" s="189"/>
      <c r="BY250" s="189"/>
      <c r="BZ250" s="189"/>
      <c r="CA250" s="189"/>
      <c r="CB250" s="189"/>
      <c r="CC250" s="189"/>
      <c r="CD250" s="189"/>
      <c r="CE250" s="189"/>
      <c r="CF250" s="189"/>
      <c r="CG250" s="189"/>
      <c r="CH250" s="189"/>
      <c r="CI250" s="189"/>
      <c r="CJ250" s="189"/>
      <c r="CK250" s="189"/>
      <c r="CL250" s="189"/>
      <c r="CM250" s="189"/>
      <c r="CN250" s="189"/>
      <c r="CO250" s="189"/>
      <c r="CP250" s="189"/>
      <c r="CQ250" s="189"/>
      <c r="CR250" s="189"/>
      <c r="CS250" s="189"/>
      <c r="CT250" s="189"/>
      <c r="CU250" s="189"/>
      <c r="CV250" s="189"/>
      <c r="CW250" s="189"/>
      <c r="CX250" s="189"/>
      <c r="CY250" s="189"/>
      <c r="CZ250" s="189"/>
      <c r="DA250" s="189"/>
      <c r="DB250" s="189"/>
      <c r="DC250" s="189"/>
      <c r="DD250" s="189"/>
      <c r="DE250" s="189"/>
      <c r="DF250" s="189"/>
      <c r="DG250" s="189"/>
      <c r="DH250" s="189"/>
      <c r="DI250" s="189"/>
      <c r="DJ250" s="189"/>
      <c r="DK250" s="189"/>
      <c r="DL250" s="189"/>
      <c r="DM250" s="189"/>
      <c r="DN250" s="189"/>
      <c r="DO250" s="189"/>
      <c r="DP250" s="189"/>
      <c r="DQ250" s="189"/>
      <c r="DR250" s="189"/>
      <c r="DS250" s="189"/>
      <c r="DT250" s="189"/>
      <c r="DU250" s="189"/>
      <c r="DV250" s="189"/>
      <c r="DW250" s="189"/>
      <c r="DX250" s="189"/>
      <c r="DY250" s="189"/>
      <c r="DZ250" s="189"/>
      <c r="EA250" s="189"/>
      <c r="EB250" s="189"/>
      <c r="EC250" s="189"/>
      <c r="ED250" s="189"/>
      <c r="EE250" s="189"/>
      <c r="EF250" s="189"/>
      <c r="EG250" s="189"/>
      <c r="EH250" s="189"/>
      <c r="EI250" s="189"/>
      <c r="EJ250" s="189"/>
      <c r="EK250" s="189"/>
      <c r="EL250" s="189"/>
      <c r="EM250" s="189"/>
      <c r="EN250" s="189"/>
      <c r="EO250" s="189"/>
      <c r="EP250" s="189"/>
      <c r="EQ250" s="189"/>
      <c r="ER250" s="189"/>
      <c r="ES250" s="189"/>
      <c r="ET250" s="189"/>
      <c r="EU250" s="189"/>
      <c r="EV250" s="189"/>
      <c r="EW250" s="189"/>
      <c r="EX250" s="189"/>
      <c r="EY250" s="189"/>
      <c r="EZ250" s="189"/>
      <c r="FA250" s="189"/>
      <c r="FB250" s="189"/>
      <c r="FC250" s="189"/>
      <c r="FD250" s="189"/>
      <c r="FE250" s="189"/>
    </row>
    <row r="251" spans="1:161" ht="15">
      <c r="A251" s="181"/>
      <c r="B251" s="182">
        <v>3</v>
      </c>
      <c r="C251" s="176" t="s">
        <v>1008</v>
      </c>
      <c r="D251" s="182">
        <f t="shared" si="3"/>
        <v>2014</v>
      </c>
      <c r="E251" s="176" t="s">
        <v>1232</v>
      </c>
      <c r="F251" s="176" t="s">
        <v>654</v>
      </c>
      <c r="G251" s="174" t="s">
        <v>1233</v>
      </c>
      <c r="H251" s="187" t="s">
        <v>1010</v>
      </c>
      <c r="I251" s="223">
        <f>'Receita Arrecadada'!F231</f>
        <v>2135289.61</v>
      </c>
      <c r="K251" s="189"/>
      <c r="L251" s="189"/>
      <c r="M251" s="189"/>
      <c r="N251" s="189"/>
      <c r="O251" s="189"/>
      <c r="P251" s="189"/>
      <c r="Q251" s="189"/>
      <c r="R251" s="189"/>
      <c r="S251" s="189"/>
      <c r="T251" s="189"/>
      <c r="U251" s="189"/>
      <c r="V251" s="189"/>
      <c r="W251" s="189"/>
      <c r="X251" s="189"/>
      <c r="Y251" s="189"/>
      <c r="Z251" s="189"/>
      <c r="AA251" s="189"/>
      <c r="AB251" s="189"/>
      <c r="AC251" s="189"/>
      <c r="AD251" s="189"/>
      <c r="AE251" s="189"/>
      <c r="AF251" s="189"/>
      <c r="AG251" s="189"/>
      <c r="AH251" s="189"/>
      <c r="AI251" s="189"/>
      <c r="AJ251" s="189"/>
      <c r="AK251" s="189"/>
      <c r="AL251" s="189"/>
      <c r="AM251" s="189"/>
      <c r="AN251" s="189"/>
      <c r="AO251" s="189"/>
      <c r="AP251" s="189"/>
      <c r="AQ251" s="189"/>
      <c r="AR251" s="189"/>
      <c r="AS251" s="189"/>
      <c r="AT251" s="189"/>
      <c r="AU251" s="189"/>
      <c r="AV251" s="189"/>
      <c r="AW251" s="189"/>
      <c r="AX251" s="189"/>
      <c r="AY251" s="189"/>
      <c r="AZ251" s="189"/>
      <c r="BA251" s="189"/>
      <c r="BB251" s="189"/>
      <c r="BC251" s="189"/>
      <c r="BD251" s="189"/>
      <c r="BE251" s="189"/>
      <c r="BF251" s="189"/>
      <c r="BG251" s="189"/>
      <c r="BH251" s="189"/>
      <c r="BI251" s="189"/>
      <c r="BJ251" s="189"/>
      <c r="BK251" s="189"/>
      <c r="BL251" s="189"/>
      <c r="BM251" s="189"/>
      <c r="BN251" s="189"/>
      <c r="BO251" s="189"/>
      <c r="BP251" s="189"/>
      <c r="BQ251" s="189"/>
      <c r="BR251" s="189"/>
      <c r="BS251" s="189"/>
      <c r="BT251" s="189"/>
      <c r="BU251" s="189"/>
      <c r="BV251" s="189"/>
      <c r="BW251" s="189"/>
      <c r="BX251" s="189"/>
      <c r="BY251" s="189"/>
      <c r="BZ251" s="189"/>
      <c r="CA251" s="189"/>
      <c r="CB251" s="189"/>
      <c r="CC251" s="189"/>
      <c r="CD251" s="189"/>
      <c r="CE251" s="189"/>
      <c r="CF251" s="189"/>
      <c r="CG251" s="189"/>
      <c r="CH251" s="189"/>
      <c r="CI251" s="189"/>
      <c r="CJ251" s="189"/>
      <c r="CK251" s="189"/>
      <c r="CL251" s="189"/>
      <c r="CM251" s="189"/>
      <c r="CN251" s="189"/>
      <c r="CO251" s="189"/>
      <c r="CP251" s="189"/>
      <c r="CQ251" s="189"/>
      <c r="CR251" s="189"/>
      <c r="CS251" s="189"/>
      <c r="CT251" s="189"/>
      <c r="CU251" s="189"/>
      <c r="CV251" s="189"/>
      <c r="CW251" s="189"/>
      <c r="CX251" s="189"/>
      <c r="CY251" s="189"/>
      <c r="CZ251" s="189"/>
      <c r="DA251" s="189"/>
      <c r="DB251" s="189"/>
      <c r="DC251" s="189"/>
      <c r="DD251" s="189"/>
      <c r="DE251" s="189"/>
      <c r="DF251" s="189"/>
      <c r="DG251" s="189"/>
      <c r="DH251" s="189"/>
      <c r="DI251" s="189"/>
      <c r="DJ251" s="189"/>
      <c r="DK251" s="189"/>
      <c r="DL251" s="189"/>
      <c r="DM251" s="189"/>
      <c r="DN251" s="189"/>
      <c r="DO251" s="189"/>
      <c r="DP251" s="189"/>
      <c r="DQ251" s="189"/>
      <c r="DR251" s="189"/>
      <c r="DS251" s="189"/>
      <c r="DT251" s="189"/>
      <c r="DU251" s="189"/>
      <c r="DV251" s="189"/>
      <c r="DW251" s="189"/>
      <c r="DX251" s="189"/>
      <c r="DY251" s="189"/>
      <c r="DZ251" s="189"/>
      <c r="EA251" s="189"/>
      <c r="EB251" s="189"/>
      <c r="EC251" s="189"/>
      <c r="ED251" s="189"/>
      <c r="EE251" s="189"/>
      <c r="EF251" s="189"/>
      <c r="EG251" s="189"/>
      <c r="EH251" s="189"/>
      <c r="EI251" s="189"/>
      <c r="EJ251" s="189"/>
      <c r="EK251" s="189"/>
      <c r="EL251" s="189"/>
      <c r="EM251" s="189"/>
      <c r="EN251" s="189"/>
      <c r="EO251" s="189"/>
      <c r="EP251" s="189"/>
      <c r="EQ251" s="189"/>
      <c r="ER251" s="189"/>
      <c r="ES251" s="189"/>
      <c r="ET251" s="189"/>
      <c r="EU251" s="189"/>
      <c r="EV251" s="189"/>
      <c r="EW251" s="189"/>
      <c r="EX251" s="189"/>
      <c r="EY251" s="189"/>
      <c r="EZ251" s="189"/>
      <c r="FA251" s="189"/>
      <c r="FB251" s="189"/>
      <c r="FC251" s="189"/>
      <c r="FD251" s="189"/>
      <c r="FE251" s="189"/>
    </row>
    <row r="252" spans="1:161" ht="15">
      <c r="A252" s="181"/>
      <c r="B252" s="182">
        <v>3</v>
      </c>
      <c r="C252" s="176" t="s">
        <v>1008</v>
      </c>
      <c r="D252" s="182">
        <f t="shared" si="3"/>
        <v>2014</v>
      </c>
      <c r="E252" s="176" t="s">
        <v>1234</v>
      </c>
      <c r="F252" s="176" t="s">
        <v>655</v>
      </c>
      <c r="G252" s="174" t="s">
        <v>656</v>
      </c>
      <c r="H252" s="187" t="s">
        <v>1010</v>
      </c>
      <c r="I252" s="223">
        <f>'Receita Arrecadada'!F232</f>
        <v>2018737.62</v>
      </c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89"/>
      <c r="Z252" s="189"/>
      <c r="AA252" s="189"/>
      <c r="AB252" s="189"/>
      <c r="AC252" s="189"/>
      <c r="AD252" s="189"/>
      <c r="AE252" s="189"/>
      <c r="AF252" s="189"/>
      <c r="AG252" s="189"/>
      <c r="AH252" s="189"/>
      <c r="AI252" s="189"/>
      <c r="AJ252" s="189"/>
      <c r="AK252" s="189"/>
      <c r="AL252" s="189"/>
      <c r="AM252" s="189"/>
      <c r="AN252" s="189"/>
      <c r="AO252" s="189"/>
      <c r="AP252" s="189"/>
      <c r="AQ252" s="189"/>
      <c r="AR252" s="189"/>
      <c r="AS252" s="189"/>
      <c r="AT252" s="189"/>
      <c r="AU252" s="189"/>
      <c r="AV252" s="189"/>
      <c r="AW252" s="189"/>
      <c r="AX252" s="189"/>
      <c r="AY252" s="189"/>
      <c r="AZ252" s="189"/>
      <c r="BA252" s="189"/>
      <c r="BB252" s="189"/>
      <c r="BC252" s="189"/>
      <c r="BD252" s="189"/>
      <c r="BE252" s="189"/>
      <c r="BF252" s="189"/>
      <c r="BG252" s="189"/>
      <c r="BH252" s="189"/>
      <c r="BI252" s="189"/>
      <c r="BJ252" s="189"/>
      <c r="BK252" s="189"/>
      <c r="BL252" s="189"/>
      <c r="BM252" s="189"/>
      <c r="BN252" s="189"/>
      <c r="BO252" s="189"/>
      <c r="BP252" s="189"/>
      <c r="BQ252" s="189"/>
      <c r="BR252" s="189"/>
      <c r="BS252" s="189"/>
      <c r="BT252" s="189"/>
      <c r="BU252" s="189"/>
      <c r="BV252" s="189"/>
      <c r="BW252" s="189"/>
      <c r="BX252" s="189"/>
      <c r="BY252" s="189"/>
      <c r="BZ252" s="189"/>
      <c r="CA252" s="189"/>
      <c r="CB252" s="189"/>
      <c r="CC252" s="189"/>
      <c r="CD252" s="189"/>
      <c r="CE252" s="189"/>
      <c r="CF252" s="189"/>
      <c r="CG252" s="189"/>
      <c r="CH252" s="189"/>
      <c r="CI252" s="189"/>
      <c r="CJ252" s="189"/>
      <c r="CK252" s="189"/>
      <c r="CL252" s="189"/>
      <c r="CM252" s="189"/>
      <c r="CN252" s="189"/>
      <c r="CO252" s="189"/>
      <c r="CP252" s="189"/>
      <c r="CQ252" s="189"/>
      <c r="CR252" s="189"/>
      <c r="CS252" s="189"/>
      <c r="CT252" s="189"/>
      <c r="CU252" s="189"/>
      <c r="CV252" s="189"/>
      <c r="CW252" s="189"/>
      <c r="CX252" s="189"/>
      <c r="CY252" s="189"/>
      <c r="CZ252" s="189"/>
      <c r="DA252" s="189"/>
      <c r="DB252" s="189"/>
      <c r="DC252" s="189"/>
      <c r="DD252" s="189"/>
      <c r="DE252" s="189"/>
      <c r="DF252" s="189"/>
      <c r="DG252" s="189"/>
      <c r="DH252" s="189"/>
      <c r="DI252" s="189"/>
      <c r="DJ252" s="189"/>
      <c r="DK252" s="189"/>
      <c r="DL252" s="189"/>
      <c r="DM252" s="189"/>
      <c r="DN252" s="189"/>
      <c r="DO252" s="189"/>
      <c r="DP252" s="189"/>
      <c r="DQ252" s="189"/>
      <c r="DR252" s="189"/>
      <c r="DS252" s="189"/>
      <c r="DT252" s="189"/>
      <c r="DU252" s="189"/>
      <c r="DV252" s="189"/>
      <c r="DW252" s="189"/>
      <c r="DX252" s="189"/>
      <c r="DY252" s="189"/>
      <c r="DZ252" s="189"/>
      <c r="EA252" s="189"/>
      <c r="EB252" s="189"/>
      <c r="EC252" s="189"/>
      <c r="ED252" s="189"/>
      <c r="EE252" s="189"/>
      <c r="EF252" s="189"/>
      <c r="EG252" s="189"/>
      <c r="EH252" s="189"/>
      <c r="EI252" s="189"/>
      <c r="EJ252" s="189"/>
      <c r="EK252" s="189"/>
      <c r="EL252" s="189"/>
      <c r="EM252" s="189"/>
      <c r="EN252" s="189"/>
      <c r="EO252" s="189"/>
      <c r="EP252" s="189"/>
      <c r="EQ252" s="189"/>
      <c r="ER252" s="189"/>
      <c r="ES252" s="189"/>
      <c r="ET252" s="189"/>
      <c r="EU252" s="189"/>
      <c r="EV252" s="189"/>
      <c r="EW252" s="189"/>
      <c r="EX252" s="189"/>
      <c r="EY252" s="189"/>
      <c r="EZ252" s="189"/>
      <c r="FA252" s="189"/>
      <c r="FB252" s="189"/>
      <c r="FC252" s="189"/>
      <c r="FD252" s="189"/>
      <c r="FE252" s="189"/>
    </row>
    <row r="253" spans="1:161" ht="15">
      <c r="A253" s="181"/>
      <c r="B253" s="182">
        <v>3</v>
      </c>
      <c r="C253" s="176" t="s">
        <v>1008</v>
      </c>
      <c r="D253" s="182">
        <f t="shared" si="3"/>
        <v>2014</v>
      </c>
      <c r="E253" s="176" t="s">
        <v>1235</v>
      </c>
      <c r="F253" s="176" t="s">
        <v>657</v>
      </c>
      <c r="G253" s="174" t="s">
        <v>658</v>
      </c>
      <c r="H253" s="187" t="s">
        <v>1010</v>
      </c>
      <c r="I253" s="223">
        <f>'Receita Arrecadada'!F233</f>
        <v>113211.55</v>
      </c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Y253" s="189"/>
      <c r="Z253" s="189"/>
      <c r="AA253" s="189"/>
      <c r="AB253" s="189"/>
      <c r="AC253" s="189"/>
      <c r="AD253" s="189"/>
      <c r="AE253" s="189"/>
      <c r="AF253" s="189"/>
      <c r="AG253" s="189"/>
      <c r="AH253" s="189"/>
      <c r="AI253" s="189"/>
      <c r="AJ253" s="189"/>
      <c r="AK253" s="189"/>
      <c r="AL253" s="189"/>
      <c r="AM253" s="189"/>
      <c r="AN253" s="189"/>
      <c r="AO253" s="189"/>
      <c r="AP253" s="189"/>
      <c r="AQ253" s="189"/>
      <c r="AR253" s="189"/>
      <c r="AS253" s="189"/>
      <c r="AT253" s="189"/>
      <c r="AU253" s="189"/>
      <c r="AV253" s="189"/>
      <c r="AW253" s="189"/>
      <c r="AX253" s="189"/>
      <c r="AY253" s="189"/>
      <c r="AZ253" s="189"/>
      <c r="BA253" s="189"/>
      <c r="BB253" s="189"/>
      <c r="BC253" s="189"/>
      <c r="BD253" s="189"/>
      <c r="BE253" s="189"/>
      <c r="BF253" s="189"/>
      <c r="BG253" s="189"/>
      <c r="BH253" s="189"/>
      <c r="BI253" s="189"/>
      <c r="BJ253" s="189"/>
      <c r="BK253" s="189"/>
      <c r="BL253" s="189"/>
      <c r="BM253" s="189"/>
      <c r="BN253" s="189"/>
      <c r="BO253" s="189"/>
      <c r="BP253" s="189"/>
      <c r="BQ253" s="189"/>
      <c r="BR253" s="189"/>
      <c r="BS253" s="189"/>
      <c r="BT253" s="189"/>
      <c r="BU253" s="189"/>
      <c r="BV253" s="189"/>
      <c r="BW253" s="189"/>
      <c r="BX253" s="189"/>
      <c r="BY253" s="189"/>
      <c r="BZ253" s="189"/>
      <c r="CA253" s="189"/>
      <c r="CB253" s="189"/>
      <c r="CC253" s="189"/>
      <c r="CD253" s="189"/>
      <c r="CE253" s="189"/>
      <c r="CF253" s="189"/>
      <c r="CG253" s="189"/>
      <c r="CH253" s="189"/>
      <c r="CI253" s="189"/>
      <c r="CJ253" s="189"/>
      <c r="CK253" s="189"/>
      <c r="CL253" s="189"/>
      <c r="CM253" s="189"/>
      <c r="CN253" s="189"/>
      <c r="CO253" s="189"/>
      <c r="CP253" s="189"/>
      <c r="CQ253" s="189"/>
      <c r="CR253" s="189"/>
      <c r="CS253" s="189"/>
      <c r="CT253" s="189"/>
      <c r="CU253" s="189"/>
      <c r="CV253" s="189"/>
      <c r="CW253" s="189"/>
      <c r="CX253" s="189"/>
      <c r="CY253" s="189"/>
      <c r="CZ253" s="189"/>
      <c r="DA253" s="189"/>
      <c r="DB253" s="189"/>
      <c r="DC253" s="189"/>
      <c r="DD253" s="189"/>
      <c r="DE253" s="189"/>
      <c r="DF253" s="189"/>
      <c r="DG253" s="189"/>
      <c r="DH253" s="189"/>
      <c r="DI253" s="189"/>
      <c r="DJ253" s="189"/>
      <c r="DK253" s="189"/>
      <c r="DL253" s="189"/>
      <c r="DM253" s="189"/>
      <c r="DN253" s="189"/>
      <c r="DO253" s="189"/>
      <c r="DP253" s="189"/>
      <c r="DQ253" s="189"/>
      <c r="DR253" s="189"/>
      <c r="DS253" s="189"/>
      <c r="DT253" s="189"/>
      <c r="DU253" s="189"/>
      <c r="DV253" s="189"/>
      <c r="DW253" s="189"/>
      <c r="DX253" s="189"/>
      <c r="DY253" s="189"/>
      <c r="DZ253" s="189"/>
      <c r="EA253" s="189"/>
      <c r="EB253" s="189"/>
      <c r="EC253" s="189"/>
      <c r="ED253" s="189"/>
      <c r="EE253" s="189"/>
      <c r="EF253" s="189"/>
      <c r="EG253" s="189"/>
      <c r="EH253" s="189"/>
      <c r="EI253" s="189"/>
      <c r="EJ253" s="189"/>
      <c r="EK253" s="189"/>
      <c r="EL253" s="189"/>
      <c r="EM253" s="189"/>
      <c r="EN253" s="189"/>
      <c r="EO253" s="189"/>
      <c r="EP253" s="189"/>
      <c r="EQ253" s="189"/>
      <c r="ER253" s="189"/>
      <c r="ES253" s="189"/>
      <c r="ET253" s="189"/>
      <c r="EU253" s="189"/>
      <c r="EV253" s="189"/>
      <c r="EW253" s="189"/>
      <c r="EX253" s="189"/>
      <c r="EY253" s="189"/>
      <c r="EZ253" s="189"/>
      <c r="FA253" s="189"/>
      <c r="FB253" s="189"/>
      <c r="FC253" s="189"/>
      <c r="FD253" s="189"/>
      <c r="FE253" s="189"/>
    </row>
    <row r="254" spans="1:161" ht="15">
      <c r="A254" s="181"/>
      <c r="B254" s="182">
        <v>3</v>
      </c>
      <c r="C254" s="176" t="s">
        <v>1008</v>
      </c>
      <c r="D254" s="182">
        <f t="shared" si="3"/>
        <v>2014</v>
      </c>
      <c r="E254" s="176" t="s">
        <v>1236</v>
      </c>
      <c r="F254" s="176" t="s">
        <v>659</v>
      </c>
      <c r="G254" s="174" t="s">
        <v>660</v>
      </c>
      <c r="H254" s="187" t="s">
        <v>1010</v>
      </c>
      <c r="I254" s="223">
        <f>'Receita Arrecadada'!F234</f>
        <v>3340.44</v>
      </c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  <c r="V254" s="189"/>
      <c r="W254" s="189"/>
      <c r="X254" s="189"/>
      <c r="Y254" s="189"/>
      <c r="Z254" s="189"/>
      <c r="AA254" s="189"/>
      <c r="AB254" s="189"/>
      <c r="AC254" s="189"/>
      <c r="AD254" s="189"/>
      <c r="AE254" s="189"/>
      <c r="AF254" s="189"/>
      <c r="AG254" s="189"/>
      <c r="AH254" s="189"/>
      <c r="AI254" s="189"/>
      <c r="AJ254" s="189"/>
      <c r="AK254" s="189"/>
      <c r="AL254" s="189"/>
      <c r="AM254" s="189"/>
      <c r="AN254" s="189"/>
      <c r="AO254" s="189"/>
      <c r="AP254" s="189"/>
      <c r="AQ254" s="189"/>
      <c r="AR254" s="189"/>
      <c r="AS254" s="189"/>
      <c r="AT254" s="189"/>
      <c r="AU254" s="189"/>
      <c r="AV254" s="189"/>
      <c r="AW254" s="189"/>
      <c r="AX254" s="189"/>
      <c r="AY254" s="189"/>
      <c r="AZ254" s="189"/>
      <c r="BA254" s="189"/>
      <c r="BB254" s="189"/>
      <c r="BC254" s="189"/>
      <c r="BD254" s="189"/>
      <c r="BE254" s="189"/>
      <c r="BF254" s="189"/>
      <c r="BG254" s="189"/>
      <c r="BH254" s="189"/>
      <c r="BI254" s="189"/>
      <c r="BJ254" s="189"/>
      <c r="BK254" s="189"/>
      <c r="BL254" s="189"/>
      <c r="BM254" s="189"/>
      <c r="BN254" s="189"/>
      <c r="BO254" s="189"/>
      <c r="BP254" s="189"/>
      <c r="BQ254" s="189"/>
      <c r="BR254" s="189"/>
      <c r="BS254" s="189"/>
      <c r="BT254" s="189"/>
      <c r="BU254" s="189"/>
      <c r="BV254" s="189"/>
      <c r="BW254" s="189"/>
      <c r="BX254" s="189"/>
      <c r="BY254" s="189"/>
      <c r="BZ254" s="189"/>
      <c r="CA254" s="189"/>
      <c r="CB254" s="189"/>
      <c r="CC254" s="189"/>
      <c r="CD254" s="189"/>
      <c r="CE254" s="189"/>
      <c r="CF254" s="189"/>
      <c r="CG254" s="189"/>
      <c r="CH254" s="189"/>
      <c r="CI254" s="189"/>
      <c r="CJ254" s="189"/>
      <c r="CK254" s="189"/>
      <c r="CL254" s="189"/>
      <c r="CM254" s="189"/>
      <c r="CN254" s="189"/>
      <c r="CO254" s="189"/>
      <c r="CP254" s="189"/>
      <c r="CQ254" s="189"/>
      <c r="CR254" s="189"/>
      <c r="CS254" s="189"/>
      <c r="CT254" s="189"/>
      <c r="CU254" s="189"/>
      <c r="CV254" s="189"/>
      <c r="CW254" s="189"/>
      <c r="CX254" s="189"/>
      <c r="CY254" s="189"/>
      <c r="CZ254" s="189"/>
      <c r="DA254" s="189"/>
      <c r="DB254" s="189"/>
      <c r="DC254" s="189"/>
      <c r="DD254" s="189"/>
      <c r="DE254" s="189"/>
      <c r="DF254" s="189"/>
      <c r="DG254" s="189"/>
      <c r="DH254" s="189"/>
      <c r="DI254" s="189"/>
      <c r="DJ254" s="189"/>
      <c r="DK254" s="189"/>
      <c r="DL254" s="189"/>
      <c r="DM254" s="189"/>
      <c r="DN254" s="189"/>
      <c r="DO254" s="189"/>
      <c r="DP254" s="189"/>
      <c r="DQ254" s="189"/>
      <c r="DR254" s="189"/>
      <c r="DS254" s="189"/>
      <c r="DT254" s="189"/>
      <c r="DU254" s="189"/>
      <c r="DV254" s="189"/>
      <c r="DW254" s="189"/>
      <c r="DX254" s="189"/>
      <c r="DY254" s="189"/>
      <c r="DZ254" s="189"/>
      <c r="EA254" s="189"/>
      <c r="EB254" s="189"/>
      <c r="EC254" s="189"/>
      <c r="ED254" s="189"/>
      <c r="EE254" s="189"/>
      <c r="EF254" s="189"/>
      <c r="EG254" s="189"/>
      <c r="EH254" s="189"/>
      <c r="EI254" s="189"/>
      <c r="EJ254" s="189"/>
      <c r="EK254" s="189"/>
      <c r="EL254" s="189"/>
      <c r="EM254" s="189"/>
      <c r="EN254" s="189"/>
      <c r="EO254" s="189"/>
      <c r="EP254" s="189"/>
      <c r="EQ254" s="189"/>
      <c r="ER254" s="189"/>
      <c r="ES254" s="189"/>
      <c r="ET254" s="189"/>
      <c r="EU254" s="189"/>
      <c r="EV254" s="189"/>
      <c r="EW254" s="189"/>
      <c r="EX254" s="189"/>
      <c r="EY254" s="189"/>
      <c r="EZ254" s="189"/>
      <c r="FA254" s="189"/>
      <c r="FB254" s="189"/>
      <c r="FC254" s="189"/>
      <c r="FD254" s="189"/>
      <c r="FE254" s="189"/>
    </row>
    <row r="255" spans="1:161" ht="15">
      <c r="A255" s="181"/>
      <c r="B255" s="182">
        <v>3</v>
      </c>
      <c r="C255" s="176" t="s">
        <v>1008</v>
      </c>
      <c r="D255" s="182">
        <f t="shared" si="3"/>
        <v>2014</v>
      </c>
      <c r="E255" s="176" t="s">
        <v>1237</v>
      </c>
      <c r="F255" s="176" t="s">
        <v>1238</v>
      </c>
      <c r="G255" s="174" t="s">
        <v>714</v>
      </c>
      <c r="H255" s="187" t="s">
        <v>1010</v>
      </c>
      <c r="I255" s="223">
        <f>'Receita Arrecadada'!F235</f>
        <v>0</v>
      </c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  <c r="X255" s="189"/>
      <c r="Y255" s="189"/>
      <c r="Z255" s="189"/>
      <c r="AA255" s="189"/>
      <c r="AB255" s="189"/>
      <c r="AC255" s="189"/>
      <c r="AD255" s="189"/>
      <c r="AE255" s="189"/>
      <c r="AF255" s="189"/>
      <c r="AG255" s="189"/>
      <c r="AH255" s="189"/>
      <c r="AI255" s="189"/>
      <c r="AJ255" s="189"/>
      <c r="AK255" s="189"/>
      <c r="AL255" s="189"/>
      <c r="AM255" s="189"/>
      <c r="AN255" s="189"/>
      <c r="AO255" s="189"/>
      <c r="AP255" s="189"/>
      <c r="AQ255" s="189"/>
      <c r="AR255" s="189"/>
      <c r="AS255" s="189"/>
      <c r="AT255" s="189"/>
      <c r="AU255" s="189"/>
      <c r="AV255" s="189"/>
      <c r="AW255" s="189"/>
      <c r="AX255" s="189"/>
      <c r="AY255" s="189"/>
      <c r="AZ255" s="189"/>
      <c r="BA255" s="189"/>
      <c r="BB255" s="189"/>
      <c r="BC255" s="189"/>
      <c r="BD255" s="189"/>
      <c r="BE255" s="189"/>
      <c r="BF255" s="189"/>
      <c r="BG255" s="189"/>
      <c r="BH255" s="189"/>
      <c r="BI255" s="189"/>
      <c r="BJ255" s="189"/>
      <c r="BK255" s="189"/>
      <c r="BL255" s="189"/>
      <c r="BM255" s="189"/>
      <c r="BN255" s="189"/>
      <c r="BO255" s="189"/>
      <c r="BP255" s="189"/>
      <c r="BQ255" s="189"/>
      <c r="BR255" s="189"/>
      <c r="BS255" s="189"/>
      <c r="BT255" s="189"/>
      <c r="BU255" s="189"/>
      <c r="BV255" s="189"/>
      <c r="BW255" s="189"/>
      <c r="BX255" s="189"/>
      <c r="BY255" s="189"/>
      <c r="BZ255" s="189"/>
      <c r="CA255" s="189"/>
      <c r="CB255" s="189"/>
      <c r="CC255" s="189"/>
      <c r="CD255" s="189"/>
      <c r="CE255" s="189"/>
      <c r="CF255" s="189"/>
      <c r="CG255" s="189"/>
      <c r="CH255" s="189"/>
      <c r="CI255" s="189"/>
      <c r="CJ255" s="189"/>
      <c r="CK255" s="189"/>
      <c r="CL255" s="189"/>
      <c r="CM255" s="189"/>
      <c r="CN255" s="189"/>
      <c r="CO255" s="189"/>
      <c r="CP255" s="189"/>
      <c r="CQ255" s="189"/>
      <c r="CR255" s="189"/>
      <c r="CS255" s="189"/>
      <c r="CT255" s="189"/>
      <c r="CU255" s="189"/>
      <c r="CV255" s="189"/>
      <c r="CW255" s="189"/>
      <c r="CX255" s="189"/>
      <c r="CY255" s="189"/>
      <c r="CZ255" s="189"/>
      <c r="DA255" s="189"/>
      <c r="DB255" s="189"/>
      <c r="DC255" s="189"/>
      <c r="DD255" s="189"/>
      <c r="DE255" s="189"/>
      <c r="DF255" s="189"/>
      <c r="DG255" s="189"/>
      <c r="DH255" s="189"/>
      <c r="DI255" s="189"/>
      <c r="DJ255" s="189"/>
      <c r="DK255" s="189"/>
      <c r="DL255" s="189"/>
      <c r="DM255" s="189"/>
      <c r="DN255" s="189"/>
      <c r="DO255" s="189"/>
      <c r="DP255" s="189"/>
      <c r="DQ255" s="189"/>
      <c r="DR255" s="189"/>
      <c r="DS255" s="189"/>
      <c r="DT255" s="189"/>
      <c r="DU255" s="189"/>
      <c r="DV255" s="189"/>
      <c r="DW255" s="189"/>
      <c r="DX255" s="189"/>
      <c r="DY255" s="189"/>
      <c r="DZ255" s="189"/>
      <c r="EA255" s="189"/>
      <c r="EB255" s="189"/>
      <c r="EC255" s="189"/>
      <c r="ED255" s="189"/>
      <c r="EE255" s="189"/>
      <c r="EF255" s="189"/>
      <c r="EG255" s="189"/>
      <c r="EH255" s="189"/>
      <c r="EI255" s="189"/>
      <c r="EJ255" s="189"/>
      <c r="EK255" s="189"/>
      <c r="EL255" s="189"/>
      <c r="EM255" s="189"/>
      <c r="EN255" s="189"/>
      <c r="EO255" s="189"/>
      <c r="EP255" s="189"/>
      <c r="EQ255" s="189"/>
      <c r="ER255" s="189"/>
      <c r="ES255" s="189"/>
      <c r="ET255" s="189"/>
      <c r="EU255" s="189"/>
      <c r="EV255" s="189"/>
      <c r="EW255" s="189"/>
      <c r="EX255" s="189"/>
      <c r="EY255" s="189"/>
      <c r="EZ255" s="189"/>
      <c r="FA255" s="189"/>
      <c r="FB255" s="189"/>
      <c r="FC255" s="189"/>
      <c r="FD255" s="189"/>
      <c r="FE255" s="189"/>
    </row>
    <row r="256" spans="1:161" ht="15">
      <c r="A256" s="181"/>
      <c r="B256" s="182">
        <v>3</v>
      </c>
      <c r="C256" s="176" t="s">
        <v>1008</v>
      </c>
      <c r="D256" s="182">
        <f t="shared" si="3"/>
        <v>2014</v>
      </c>
      <c r="E256" s="176" t="s">
        <v>1239</v>
      </c>
      <c r="F256" s="176" t="s">
        <v>1240</v>
      </c>
      <c r="G256" s="174" t="s">
        <v>49</v>
      </c>
      <c r="H256" s="187" t="s">
        <v>1010</v>
      </c>
      <c r="I256" s="223">
        <f>'Receita Arrecadada'!F236</f>
        <v>0</v>
      </c>
      <c r="J256" s="189"/>
      <c r="K256" s="189"/>
      <c r="L256" s="189"/>
      <c r="M256" s="189"/>
      <c r="N256" s="189"/>
      <c r="O256" s="189"/>
      <c r="P256" s="189"/>
      <c r="Q256" s="189"/>
      <c r="R256" s="189"/>
      <c r="S256" s="189"/>
      <c r="T256" s="189"/>
      <c r="U256" s="189"/>
      <c r="V256" s="189"/>
      <c r="W256" s="189"/>
      <c r="X256" s="189"/>
      <c r="Y256" s="189"/>
      <c r="Z256" s="189"/>
      <c r="AA256" s="189"/>
      <c r="AB256" s="189"/>
      <c r="AC256" s="189"/>
      <c r="AD256" s="189"/>
      <c r="AE256" s="189"/>
      <c r="AF256" s="189"/>
      <c r="AG256" s="189"/>
      <c r="AH256" s="189"/>
      <c r="AI256" s="189"/>
      <c r="AJ256" s="189"/>
      <c r="AK256" s="189"/>
      <c r="AL256" s="189"/>
      <c r="AM256" s="189"/>
      <c r="AN256" s="189"/>
      <c r="AO256" s="189"/>
      <c r="AP256" s="189"/>
      <c r="AQ256" s="189"/>
      <c r="AR256" s="189"/>
      <c r="AS256" s="189"/>
      <c r="AT256" s="189"/>
      <c r="AU256" s="189"/>
      <c r="AV256" s="189"/>
      <c r="AW256" s="189"/>
      <c r="AX256" s="189"/>
      <c r="AY256" s="189"/>
      <c r="AZ256" s="189"/>
      <c r="BA256" s="189"/>
      <c r="BB256" s="189"/>
      <c r="BC256" s="189"/>
      <c r="BD256" s="189"/>
      <c r="BE256" s="189"/>
      <c r="BF256" s="189"/>
      <c r="BG256" s="189"/>
      <c r="BH256" s="189"/>
      <c r="BI256" s="189"/>
      <c r="BJ256" s="189"/>
      <c r="BK256" s="189"/>
      <c r="BL256" s="189"/>
      <c r="BM256" s="189"/>
      <c r="BN256" s="189"/>
      <c r="BO256" s="189"/>
      <c r="BP256" s="189"/>
      <c r="BQ256" s="189"/>
      <c r="BR256" s="189"/>
      <c r="BS256" s="189"/>
      <c r="BT256" s="189"/>
      <c r="BU256" s="189"/>
      <c r="BV256" s="189"/>
      <c r="BW256" s="189"/>
      <c r="BX256" s="189"/>
      <c r="BY256" s="189"/>
      <c r="BZ256" s="189"/>
      <c r="CA256" s="189"/>
      <c r="CB256" s="189"/>
      <c r="CC256" s="189"/>
      <c r="CD256" s="189"/>
      <c r="CE256" s="189"/>
      <c r="CF256" s="189"/>
      <c r="CG256" s="189"/>
      <c r="CH256" s="189"/>
      <c r="CI256" s="189"/>
      <c r="CJ256" s="189"/>
      <c r="CK256" s="189"/>
      <c r="CL256" s="189"/>
      <c r="CM256" s="189"/>
      <c r="CN256" s="189"/>
      <c r="CO256" s="189"/>
      <c r="CP256" s="189"/>
      <c r="CQ256" s="189"/>
      <c r="CR256" s="189"/>
      <c r="CS256" s="189"/>
      <c r="CT256" s="189"/>
      <c r="CU256" s="189"/>
      <c r="CV256" s="189"/>
      <c r="CW256" s="189"/>
      <c r="CX256" s="189"/>
      <c r="CY256" s="189"/>
      <c r="CZ256" s="189"/>
      <c r="DA256" s="189"/>
      <c r="DB256" s="189"/>
      <c r="DC256" s="189"/>
      <c r="DD256" s="189"/>
      <c r="DE256" s="189"/>
      <c r="DF256" s="189"/>
      <c r="DG256" s="189"/>
      <c r="DH256" s="189"/>
      <c r="DI256" s="189"/>
      <c r="DJ256" s="189"/>
      <c r="DK256" s="189"/>
      <c r="DL256" s="189"/>
      <c r="DM256" s="189"/>
      <c r="DN256" s="189"/>
      <c r="DO256" s="189"/>
      <c r="DP256" s="189"/>
      <c r="DQ256" s="189"/>
      <c r="DR256" s="189"/>
      <c r="DS256" s="189"/>
      <c r="DT256" s="189"/>
      <c r="DU256" s="189"/>
      <c r="DV256" s="189"/>
      <c r="DW256" s="189"/>
      <c r="DX256" s="189"/>
      <c r="DY256" s="189"/>
      <c r="DZ256" s="189"/>
      <c r="EA256" s="189"/>
      <c r="EB256" s="189"/>
      <c r="EC256" s="189"/>
      <c r="ED256" s="189"/>
      <c r="EE256" s="189"/>
      <c r="EF256" s="189"/>
      <c r="EG256" s="189"/>
      <c r="EH256" s="189"/>
      <c r="EI256" s="189"/>
      <c r="EJ256" s="189"/>
      <c r="EK256" s="189"/>
      <c r="EL256" s="189"/>
      <c r="EM256" s="189"/>
      <c r="EN256" s="189"/>
      <c r="EO256" s="189"/>
      <c r="EP256" s="189"/>
      <c r="EQ256" s="189"/>
      <c r="ER256" s="189"/>
      <c r="ES256" s="189"/>
      <c r="ET256" s="189"/>
      <c r="EU256" s="189"/>
      <c r="EV256" s="189"/>
      <c r="EW256" s="189"/>
      <c r="EX256" s="189"/>
      <c r="EY256" s="189"/>
      <c r="EZ256" s="189"/>
      <c r="FA256" s="189"/>
      <c r="FB256" s="189"/>
      <c r="FC256" s="189"/>
      <c r="FD256" s="189"/>
      <c r="FE256" s="189"/>
    </row>
    <row r="257" spans="1:161" ht="15">
      <c r="A257" s="181"/>
      <c r="B257" s="182">
        <v>3</v>
      </c>
      <c r="C257" s="176" t="s">
        <v>1008</v>
      </c>
      <c r="D257" s="182">
        <f t="shared" si="3"/>
        <v>2014</v>
      </c>
      <c r="E257" s="176" t="s">
        <v>1241</v>
      </c>
      <c r="F257" s="176" t="s">
        <v>1242</v>
      </c>
      <c r="G257" s="174" t="s">
        <v>672</v>
      </c>
      <c r="H257" s="187" t="s">
        <v>1010</v>
      </c>
      <c r="I257" s="223">
        <f>'Receita Arrecadada'!F237</f>
        <v>0</v>
      </c>
      <c r="J257" s="189"/>
      <c r="K257" s="189"/>
      <c r="L257" s="189"/>
      <c r="M257" s="189"/>
      <c r="N257" s="189"/>
      <c r="O257" s="189"/>
      <c r="P257" s="189"/>
      <c r="Q257" s="189"/>
      <c r="R257" s="189"/>
      <c r="S257" s="189"/>
      <c r="T257" s="189"/>
      <c r="U257" s="189"/>
      <c r="V257" s="189"/>
      <c r="W257" s="189"/>
      <c r="X257" s="189"/>
      <c r="Y257" s="189"/>
      <c r="Z257" s="189"/>
      <c r="AA257" s="189"/>
      <c r="AB257" s="189"/>
      <c r="AC257" s="189"/>
      <c r="AD257" s="189"/>
      <c r="AE257" s="189"/>
      <c r="AF257" s="189"/>
      <c r="AG257" s="189"/>
      <c r="AH257" s="189"/>
      <c r="AI257" s="189"/>
      <c r="AJ257" s="189"/>
      <c r="AK257" s="189"/>
      <c r="AL257" s="189"/>
      <c r="AM257" s="189"/>
      <c r="AN257" s="189"/>
      <c r="AO257" s="189"/>
      <c r="AP257" s="189"/>
      <c r="AQ257" s="189"/>
      <c r="AR257" s="189"/>
      <c r="AS257" s="189"/>
      <c r="AT257" s="189"/>
      <c r="AU257" s="189"/>
      <c r="AV257" s="189"/>
      <c r="AW257" s="189"/>
      <c r="AX257" s="189"/>
      <c r="AY257" s="189"/>
      <c r="AZ257" s="189"/>
      <c r="BA257" s="189"/>
      <c r="BB257" s="189"/>
      <c r="BC257" s="189"/>
      <c r="BD257" s="189"/>
      <c r="BE257" s="189"/>
      <c r="BF257" s="189"/>
      <c r="BG257" s="189"/>
      <c r="BH257" s="189"/>
      <c r="BI257" s="189"/>
      <c r="BJ257" s="189"/>
      <c r="BK257" s="189"/>
      <c r="BL257" s="189"/>
      <c r="BM257" s="189"/>
      <c r="BN257" s="189"/>
      <c r="BO257" s="189"/>
      <c r="BP257" s="189"/>
      <c r="BQ257" s="189"/>
      <c r="BR257" s="189"/>
      <c r="BS257" s="189"/>
      <c r="BT257" s="189"/>
      <c r="BU257" s="189"/>
      <c r="BV257" s="189"/>
      <c r="BW257" s="189"/>
      <c r="BX257" s="189"/>
      <c r="BY257" s="189"/>
      <c r="BZ257" s="189"/>
      <c r="CA257" s="189"/>
      <c r="CB257" s="189"/>
      <c r="CC257" s="189"/>
      <c r="CD257" s="189"/>
      <c r="CE257" s="189"/>
      <c r="CF257" s="189"/>
      <c r="CG257" s="189"/>
      <c r="CH257" s="189"/>
      <c r="CI257" s="189"/>
      <c r="CJ257" s="189"/>
      <c r="CK257" s="189"/>
      <c r="CL257" s="189"/>
      <c r="CM257" s="189"/>
      <c r="CN257" s="189"/>
      <c r="CO257" s="189"/>
      <c r="CP257" s="189"/>
      <c r="CQ257" s="189"/>
      <c r="CR257" s="189"/>
      <c r="CS257" s="189"/>
      <c r="CT257" s="189"/>
      <c r="CU257" s="189"/>
      <c r="CV257" s="189"/>
      <c r="CW257" s="189"/>
      <c r="CX257" s="189"/>
      <c r="CY257" s="189"/>
      <c r="CZ257" s="189"/>
      <c r="DA257" s="189"/>
      <c r="DB257" s="189"/>
      <c r="DC257" s="189"/>
      <c r="DD257" s="189"/>
      <c r="DE257" s="189"/>
      <c r="DF257" s="189"/>
      <c r="DG257" s="189"/>
      <c r="DH257" s="189"/>
      <c r="DI257" s="189"/>
      <c r="DJ257" s="189"/>
      <c r="DK257" s="189"/>
      <c r="DL257" s="189"/>
      <c r="DM257" s="189"/>
      <c r="DN257" s="189"/>
      <c r="DO257" s="189"/>
      <c r="DP257" s="189"/>
      <c r="DQ257" s="189"/>
      <c r="DR257" s="189"/>
      <c r="DS257" s="189"/>
      <c r="DT257" s="189"/>
      <c r="DU257" s="189"/>
      <c r="DV257" s="189"/>
      <c r="DW257" s="189"/>
      <c r="DX257" s="189"/>
      <c r="DY257" s="189"/>
      <c r="DZ257" s="189"/>
      <c r="EA257" s="189"/>
      <c r="EB257" s="189"/>
      <c r="EC257" s="189"/>
      <c r="ED257" s="189"/>
      <c r="EE257" s="189"/>
      <c r="EF257" s="189"/>
      <c r="EG257" s="189"/>
      <c r="EH257" s="189"/>
      <c r="EI257" s="189"/>
      <c r="EJ257" s="189"/>
      <c r="EK257" s="189"/>
      <c r="EL257" s="189"/>
      <c r="EM257" s="189"/>
      <c r="EN257" s="189"/>
      <c r="EO257" s="189"/>
      <c r="EP257" s="189"/>
      <c r="EQ257" s="189"/>
      <c r="ER257" s="189"/>
      <c r="ES257" s="189"/>
      <c r="ET257" s="189"/>
      <c r="EU257" s="189"/>
      <c r="EV257" s="189"/>
      <c r="EW257" s="189"/>
      <c r="EX257" s="189"/>
      <c r="EY257" s="189"/>
      <c r="EZ257" s="189"/>
      <c r="FA257" s="189"/>
      <c r="FB257" s="189"/>
      <c r="FC257" s="189"/>
      <c r="FD257" s="189"/>
      <c r="FE257" s="189"/>
    </row>
    <row r="258" spans="1:161" ht="15">
      <c r="A258" s="181"/>
      <c r="B258" s="182">
        <v>3</v>
      </c>
      <c r="C258" s="176" t="s">
        <v>1008</v>
      </c>
      <c r="D258" s="182">
        <f t="shared" si="3"/>
        <v>2014</v>
      </c>
      <c r="E258" s="176" t="s">
        <v>1243</v>
      </c>
      <c r="F258" s="176" t="s">
        <v>1244</v>
      </c>
      <c r="G258" s="174" t="s">
        <v>673</v>
      </c>
      <c r="H258" s="187" t="s">
        <v>1010</v>
      </c>
      <c r="I258" s="223">
        <f>'Receita Arrecadada'!F238</f>
        <v>0</v>
      </c>
      <c r="K258" s="189"/>
      <c r="L258" s="189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  <c r="AA258" s="189"/>
      <c r="AB258" s="189"/>
      <c r="AC258" s="189"/>
      <c r="AD258" s="189"/>
      <c r="AE258" s="189"/>
      <c r="AF258" s="189"/>
      <c r="AG258" s="189"/>
      <c r="AH258" s="189"/>
      <c r="AI258" s="189"/>
      <c r="AJ258" s="189"/>
      <c r="AK258" s="189"/>
      <c r="AL258" s="189"/>
      <c r="AM258" s="189"/>
      <c r="AN258" s="189"/>
      <c r="AO258" s="189"/>
      <c r="AP258" s="189"/>
      <c r="AQ258" s="189"/>
      <c r="AR258" s="189"/>
      <c r="AS258" s="189"/>
      <c r="AT258" s="189"/>
      <c r="AU258" s="189"/>
      <c r="AV258" s="189"/>
      <c r="AW258" s="189"/>
      <c r="AX258" s="189"/>
      <c r="AY258" s="189"/>
      <c r="AZ258" s="189"/>
      <c r="BA258" s="189"/>
      <c r="BB258" s="189"/>
      <c r="BC258" s="189"/>
      <c r="BD258" s="189"/>
      <c r="BE258" s="189"/>
      <c r="BF258" s="189"/>
      <c r="BG258" s="189"/>
      <c r="BH258" s="189"/>
      <c r="BI258" s="189"/>
      <c r="BJ258" s="189"/>
      <c r="BK258" s="189"/>
      <c r="BL258" s="189"/>
      <c r="BM258" s="189"/>
      <c r="BN258" s="189"/>
      <c r="BO258" s="189"/>
      <c r="BP258" s="189"/>
      <c r="BQ258" s="189"/>
      <c r="BR258" s="189"/>
      <c r="BS258" s="189"/>
      <c r="BT258" s="189"/>
      <c r="BU258" s="189"/>
      <c r="BV258" s="189"/>
      <c r="BW258" s="189"/>
      <c r="BX258" s="189"/>
      <c r="BY258" s="189"/>
      <c r="BZ258" s="189"/>
      <c r="CA258" s="189"/>
      <c r="CB258" s="189"/>
      <c r="CC258" s="189"/>
      <c r="CD258" s="189"/>
      <c r="CE258" s="189"/>
      <c r="CF258" s="189"/>
      <c r="CG258" s="189"/>
      <c r="CH258" s="189"/>
      <c r="CI258" s="189"/>
      <c r="CJ258" s="189"/>
      <c r="CK258" s="189"/>
      <c r="CL258" s="189"/>
      <c r="CM258" s="189"/>
      <c r="CN258" s="189"/>
      <c r="CO258" s="189"/>
      <c r="CP258" s="189"/>
      <c r="CQ258" s="189"/>
      <c r="CR258" s="189"/>
      <c r="CS258" s="189"/>
      <c r="CT258" s="189"/>
      <c r="CU258" s="189"/>
      <c r="CV258" s="189"/>
      <c r="CW258" s="189"/>
      <c r="CX258" s="189"/>
      <c r="CY258" s="189"/>
      <c r="CZ258" s="189"/>
      <c r="DA258" s="189"/>
      <c r="DB258" s="189"/>
      <c r="DC258" s="189"/>
      <c r="DD258" s="189"/>
      <c r="DE258" s="189"/>
      <c r="DF258" s="189"/>
      <c r="DG258" s="189"/>
      <c r="DH258" s="189"/>
      <c r="DI258" s="189"/>
      <c r="DJ258" s="189"/>
      <c r="DK258" s="189"/>
      <c r="DL258" s="189"/>
      <c r="DM258" s="189"/>
      <c r="DN258" s="189"/>
      <c r="DO258" s="189"/>
      <c r="DP258" s="189"/>
      <c r="DQ258" s="189"/>
      <c r="DR258" s="189"/>
      <c r="DS258" s="189"/>
      <c r="DT258" s="189"/>
      <c r="DU258" s="189"/>
      <c r="DV258" s="189"/>
      <c r="DW258" s="189"/>
      <c r="DX258" s="189"/>
      <c r="DY258" s="189"/>
      <c r="DZ258" s="189"/>
      <c r="EA258" s="189"/>
      <c r="EB258" s="189"/>
      <c r="EC258" s="189"/>
      <c r="ED258" s="189"/>
      <c r="EE258" s="189"/>
      <c r="EF258" s="189"/>
      <c r="EG258" s="189"/>
      <c r="EH258" s="189"/>
      <c r="EI258" s="189"/>
      <c r="EJ258" s="189"/>
      <c r="EK258" s="189"/>
      <c r="EL258" s="189"/>
      <c r="EM258" s="189"/>
      <c r="EN258" s="189"/>
      <c r="EO258" s="189"/>
      <c r="EP258" s="189"/>
      <c r="EQ258" s="189"/>
      <c r="ER258" s="189"/>
      <c r="ES258" s="189"/>
      <c r="ET258" s="189"/>
      <c r="EU258" s="189"/>
      <c r="EV258" s="189"/>
      <c r="EW258" s="189"/>
      <c r="EX258" s="189"/>
      <c r="EY258" s="189"/>
      <c r="EZ258" s="189"/>
      <c r="FA258" s="189"/>
      <c r="FB258" s="189"/>
      <c r="FC258" s="189"/>
      <c r="FD258" s="189"/>
      <c r="FE258" s="189"/>
    </row>
    <row r="259" spans="1:161" ht="15">
      <c r="A259" s="181"/>
      <c r="B259" s="182">
        <v>3</v>
      </c>
      <c r="C259" s="176" t="s">
        <v>1008</v>
      </c>
      <c r="D259" s="182">
        <f t="shared" si="3"/>
        <v>2014</v>
      </c>
      <c r="E259" s="176" t="s">
        <v>1245</v>
      </c>
      <c r="F259" s="184" t="s">
        <v>1246</v>
      </c>
      <c r="G259" s="174" t="s">
        <v>51</v>
      </c>
      <c r="H259" s="187" t="s">
        <v>1010</v>
      </c>
      <c r="I259" s="223">
        <f>'Receita Arrecadada'!F239</f>
        <v>0</v>
      </c>
      <c r="J259" s="189"/>
      <c r="K259" s="189"/>
      <c r="L259" s="189"/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  <c r="X259" s="189"/>
      <c r="Y259" s="189"/>
      <c r="Z259" s="189"/>
      <c r="AA259" s="189"/>
      <c r="AB259" s="189"/>
      <c r="AC259" s="189"/>
      <c r="AD259" s="189"/>
      <c r="AE259" s="189"/>
      <c r="AF259" s="189"/>
      <c r="AG259" s="189"/>
      <c r="AH259" s="189"/>
      <c r="AI259" s="189"/>
      <c r="AJ259" s="189"/>
      <c r="AK259" s="189"/>
      <c r="AL259" s="189"/>
      <c r="AM259" s="189"/>
      <c r="AN259" s="189"/>
      <c r="AO259" s="189"/>
      <c r="AP259" s="189"/>
      <c r="AQ259" s="189"/>
      <c r="AR259" s="189"/>
      <c r="AS259" s="189"/>
      <c r="AT259" s="189"/>
      <c r="AU259" s="189"/>
      <c r="AV259" s="189"/>
      <c r="AW259" s="189"/>
      <c r="AX259" s="189"/>
      <c r="AY259" s="189"/>
      <c r="AZ259" s="189"/>
      <c r="BA259" s="189"/>
      <c r="BB259" s="189"/>
      <c r="BC259" s="189"/>
      <c r="BD259" s="189"/>
      <c r="BE259" s="189"/>
      <c r="BF259" s="189"/>
      <c r="BG259" s="189"/>
      <c r="BH259" s="189"/>
      <c r="BI259" s="189"/>
      <c r="BJ259" s="189"/>
      <c r="BK259" s="189"/>
      <c r="BL259" s="189"/>
      <c r="BM259" s="189"/>
      <c r="BN259" s="189"/>
      <c r="BO259" s="189"/>
      <c r="BP259" s="189"/>
      <c r="BQ259" s="189"/>
      <c r="BR259" s="189"/>
      <c r="BS259" s="189"/>
      <c r="BT259" s="189"/>
      <c r="BU259" s="189"/>
      <c r="BV259" s="189"/>
      <c r="BW259" s="189"/>
      <c r="BX259" s="189"/>
      <c r="BY259" s="189"/>
      <c r="BZ259" s="189"/>
      <c r="CA259" s="189"/>
      <c r="CB259" s="189"/>
      <c r="CC259" s="189"/>
      <c r="CD259" s="189"/>
      <c r="CE259" s="189"/>
      <c r="CF259" s="189"/>
      <c r="CG259" s="189"/>
      <c r="CH259" s="189"/>
      <c r="CI259" s="189"/>
      <c r="CJ259" s="189"/>
      <c r="CK259" s="189"/>
      <c r="CL259" s="189"/>
      <c r="CM259" s="189"/>
      <c r="CN259" s="189"/>
      <c r="CO259" s="189"/>
      <c r="CP259" s="189"/>
      <c r="CQ259" s="189"/>
      <c r="CR259" s="189"/>
      <c r="CS259" s="189"/>
      <c r="CT259" s="189"/>
      <c r="CU259" s="189"/>
      <c r="CV259" s="189"/>
      <c r="CW259" s="189"/>
      <c r="CX259" s="189"/>
      <c r="CY259" s="189"/>
      <c r="CZ259" s="189"/>
      <c r="DA259" s="189"/>
      <c r="DB259" s="189"/>
      <c r="DC259" s="189"/>
      <c r="DD259" s="189"/>
      <c r="DE259" s="189"/>
      <c r="DF259" s="189"/>
      <c r="DG259" s="189"/>
      <c r="DH259" s="189"/>
      <c r="DI259" s="189"/>
      <c r="DJ259" s="189"/>
      <c r="DK259" s="189"/>
      <c r="DL259" s="189"/>
      <c r="DM259" s="189"/>
      <c r="DN259" s="189"/>
      <c r="DO259" s="189"/>
      <c r="DP259" s="189"/>
      <c r="DQ259" s="189"/>
      <c r="DR259" s="189"/>
      <c r="DS259" s="189"/>
      <c r="DT259" s="189"/>
      <c r="DU259" s="189"/>
      <c r="DV259" s="189"/>
      <c r="DW259" s="189"/>
      <c r="DX259" s="189"/>
      <c r="DY259" s="189"/>
      <c r="DZ259" s="189"/>
      <c r="EA259" s="189"/>
      <c r="EB259" s="189"/>
      <c r="EC259" s="189"/>
      <c r="ED259" s="189"/>
      <c r="EE259" s="189"/>
      <c r="EF259" s="189"/>
      <c r="EG259" s="189"/>
      <c r="EH259" s="189"/>
      <c r="EI259" s="189"/>
      <c r="EJ259" s="189"/>
      <c r="EK259" s="189"/>
      <c r="EL259" s="189"/>
      <c r="EM259" s="189"/>
      <c r="EN259" s="189"/>
      <c r="EO259" s="189"/>
      <c r="EP259" s="189"/>
      <c r="EQ259" s="189"/>
      <c r="ER259" s="189"/>
      <c r="ES259" s="189"/>
      <c r="ET259" s="189"/>
      <c r="EU259" s="189"/>
      <c r="EV259" s="189"/>
      <c r="EW259" s="189"/>
      <c r="EX259" s="189"/>
      <c r="EY259" s="189"/>
      <c r="EZ259" s="189"/>
      <c r="FA259" s="189"/>
      <c r="FB259" s="189"/>
      <c r="FC259" s="189"/>
      <c r="FD259" s="189"/>
      <c r="FE259" s="189"/>
    </row>
    <row r="260" spans="1:161" ht="15">
      <c r="A260" s="181"/>
      <c r="B260" s="182">
        <v>6</v>
      </c>
      <c r="C260" s="176" t="s">
        <v>1247</v>
      </c>
      <c r="D260" s="182">
        <f t="shared" si="3"/>
        <v>2014</v>
      </c>
      <c r="E260" s="176" t="s">
        <v>1248</v>
      </c>
      <c r="F260" s="176" t="s">
        <v>1249</v>
      </c>
      <c r="G260" s="190" t="s">
        <v>1250</v>
      </c>
      <c r="H260" s="187" t="s">
        <v>1010</v>
      </c>
      <c r="I260" s="224">
        <f>DTP!E13</f>
        <v>38771717.28</v>
      </c>
      <c r="K260" s="189"/>
      <c r="L260" s="189"/>
      <c r="M260" s="189"/>
      <c r="N260" s="189"/>
      <c r="O260" s="189"/>
      <c r="P260" s="189"/>
      <c r="Q260" s="189"/>
      <c r="R260" s="189"/>
      <c r="S260" s="189"/>
      <c r="T260" s="189"/>
      <c r="U260" s="189"/>
      <c r="V260" s="189"/>
      <c r="W260" s="189"/>
      <c r="X260" s="189"/>
      <c r="Y260" s="189"/>
      <c r="Z260" s="189"/>
      <c r="AA260" s="189"/>
      <c r="AB260" s="189"/>
      <c r="AC260" s="189"/>
      <c r="AD260" s="189"/>
      <c r="AE260" s="189"/>
      <c r="AF260" s="189"/>
      <c r="AG260" s="189"/>
      <c r="AH260" s="189"/>
      <c r="AI260" s="189"/>
      <c r="AJ260" s="189"/>
      <c r="AK260" s="189"/>
      <c r="AL260" s="189"/>
      <c r="AM260" s="189"/>
      <c r="AN260" s="189"/>
      <c r="AO260" s="189"/>
      <c r="AP260" s="189"/>
      <c r="AQ260" s="189"/>
      <c r="AR260" s="189"/>
      <c r="AS260" s="189"/>
      <c r="AT260" s="189"/>
      <c r="AU260" s="189"/>
      <c r="AV260" s="189"/>
      <c r="AW260" s="189"/>
      <c r="AX260" s="189"/>
      <c r="AY260" s="189"/>
      <c r="AZ260" s="189"/>
      <c r="BA260" s="189"/>
      <c r="BB260" s="189"/>
      <c r="BC260" s="189"/>
      <c r="BD260" s="189"/>
      <c r="BE260" s="189"/>
      <c r="BF260" s="189"/>
      <c r="BG260" s="189"/>
      <c r="BH260" s="189"/>
      <c r="BI260" s="189"/>
      <c r="BJ260" s="189"/>
      <c r="BK260" s="189"/>
      <c r="BL260" s="189"/>
      <c r="BM260" s="189"/>
      <c r="BN260" s="189"/>
      <c r="BO260" s="189"/>
      <c r="BP260" s="189"/>
      <c r="BQ260" s="189"/>
      <c r="BR260" s="189"/>
      <c r="BS260" s="189"/>
      <c r="BT260" s="189"/>
      <c r="BU260" s="189"/>
      <c r="BV260" s="189"/>
      <c r="BW260" s="189"/>
      <c r="BX260" s="189"/>
      <c r="BY260" s="189"/>
      <c r="BZ260" s="189"/>
      <c r="CA260" s="189"/>
      <c r="CB260" s="189"/>
      <c r="CC260" s="189"/>
      <c r="CD260" s="189"/>
      <c r="CE260" s="189"/>
      <c r="CF260" s="189"/>
      <c r="CG260" s="189"/>
      <c r="CH260" s="189"/>
      <c r="CI260" s="189"/>
      <c r="CJ260" s="189"/>
      <c r="CK260" s="189"/>
      <c r="CL260" s="189"/>
      <c r="CM260" s="189"/>
      <c r="CN260" s="189"/>
      <c r="CO260" s="189"/>
      <c r="CP260" s="189"/>
      <c r="CQ260" s="189"/>
      <c r="CR260" s="189"/>
      <c r="CS260" s="189"/>
      <c r="CT260" s="189"/>
      <c r="CU260" s="189"/>
      <c r="CV260" s="189"/>
      <c r="CW260" s="189"/>
      <c r="CX260" s="189"/>
      <c r="CY260" s="189"/>
      <c r="CZ260" s="189"/>
      <c r="DA260" s="189"/>
      <c r="DB260" s="189"/>
      <c r="DC260" s="189"/>
      <c r="DD260" s="189"/>
      <c r="DE260" s="189"/>
      <c r="DF260" s="189"/>
      <c r="DG260" s="189"/>
      <c r="DH260" s="189"/>
      <c r="DI260" s="189"/>
      <c r="DJ260" s="189"/>
      <c r="DK260" s="189"/>
      <c r="DL260" s="189"/>
      <c r="DM260" s="189"/>
      <c r="DN260" s="189"/>
      <c r="DO260" s="189"/>
      <c r="DP260" s="189"/>
      <c r="DQ260" s="189"/>
      <c r="DR260" s="189"/>
      <c r="DS260" s="189"/>
      <c r="DT260" s="189"/>
      <c r="DU260" s="189"/>
      <c r="DV260" s="189"/>
      <c r="DW260" s="189"/>
      <c r="DX260" s="189"/>
      <c r="DY260" s="189"/>
      <c r="DZ260" s="189"/>
      <c r="EA260" s="189"/>
      <c r="EB260" s="189"/>
      <c r="EC260" s="189"/>
      <c r="ED260" s="189"/>
      <c r="EE260" s="189"/>
      <c r="EF260" s="189"/>
      <c r="EG260" s="189"/>
      <c r="EH260" s="189"/>
      <c r="EI260" s="189"/>
      <c r="EJ260" s="189"/>
      <c r="EK260" s="189"/>
      <c r="EL260" s="189"/>
      <c r="EM260" s="189"/>
      <c r="EN260" s="189"/>
      <c r="EO260" s="189"/>
      <c r="EP260" s="189"/>
      <c r="EQ260" s="189"/>
      <c r="ER260" s="189"/>
      <c r="ES260" s="189"/>
      <c r="ET260" s="189"/>
      <c r="EU260" s="189"/>
      <c r="EV260" s="189"/>
      <c r="EW260" s="189"/>
      <c r="EX260" s="189"/>
      <c r="EY260" s="189"/>
      <c r="EZ260" s="189"/>
      <c r="FA260" s="189"/>
      <c r="FB260" s="189"/>
      <c r="FC260" s="189"/>
      <c r="FD260" s="189"/>
      <c r="FE260" s="189"/>
    </row>
    <row r="261" spans="1:161" ht="15">
      <c r="A261" s="181"/>
      <c r="B261" s="182">
        <v>6</v>
      </c>
      <c r="C261" s="176" t="s">
        <v>1247</v>
      </c>
      <c r="D261" s="182">
        <f t="shared" si="3"/>
        <v>2014</v>
      </c>
      <c r="E261" s="176" t="s">
        <v>1251</v>
      </c>
      <c r="F261" s="176" t="s">
        <v>1252</v>
      </c>
      <c r="G261" s="190" t="s">
        <v>1253</v>
      </c>
      <c r="H261" s="187" t="s">
        <v>1010</v>
      </c>
      <c r="I261" s="224">
        <f>DTP!E14</f>
        <v>37916697.39</v>
      </c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  <c r="AA261" s="189"/>
      <c r="AB261" s="189"/>
      <c r="AC261" s="189"/>
      <c r="AD261" s="189"/>
      <c r="AE261" s="189"/>
      <c r="AF261" s="189"/>
      <c r="AG261" s="189"/>
      <c r="AH261" s="189"/>
      <c r="AI261" s="189"/>
      <c r="AJ261" s="189"/>
      <c r="AK261" s="189"/>
      <c r="AL261" s="189"/>
      <c r="AM261" s="189"/>
      <c r="AN261" s="189"/>
      <c r="AO261" s="189"/>
      <c r="AP261" s="189"/>
      <c r="AQ261" s="189"/>
      <c r="AR261" s="189"/>
      <c r="AS261" s="189"/>
      <c r="AT261" s="189"/>
      <c r="AU261" s="189"/>
      <c r="AV261" s="189"/>
      <c r="AW261" s="189"/>
      <c r="AX261" s="189"/>
      <c r="AY261" s="189"/>
      <c r="AZ261" s="189"/>
      <c r="BA261" s="189"/>
      <c r="BB261" s="189"/>
      <c r="BC261" s="189"/>
      <c r="BD261" s="189"/>
      <c r="BE261" s="189"/>
      <c r="BF261" s="189"/>
      <c r="BG261" s="189"/>
      <c r="BH261" s="189"/>
      <c r="BI261" s="189"/>
      <c r="BJ261" s="189"/>
      <c r="BK261" s="189"/>
      <c r="BL261" s="189"/>
      <c r="BM261" s="189"/>
      <c r="BN261" s="189"/>
      <c r="BO261" s="189"/>
      <c r="BP261" s="189"/>
      <c r="BQ261" s="189"/>
      <c r="BR261" s="189"/>
      <c r="BS261" s="189"/>
      <c r="BT261" s="189"/>
      <c r="BU261" s="189"/>
      <c r="BV261" s="189"/>
      <c r="BW261" s="189"/>
      <c r="BX261" s="189"/>
      <c r="BY261" s="189"/>
      <c r="BZ261" s="189"/>
      <c r="CA261" s="189"/>
      <c r="CB261" s="189"/>
      <c r="CC261" s="189"/>
      <c r="CD261" s="189"/>
      <c r="CE261" s="189"/>
      <c r="CF261" s="189"/>
      <c r="CG261" s="189"/>
      <c r="CH261" s="189"/>
      <c r="CI261" s="189"/>
      <c r="CJ261" s="189"/>
      <c r="CK261" s="189"/>
      <c r="CL261" s="189"/>
      <c r="CM261" s="189"/>
      <c r="CN261" s="189"/>
      <c r="CO261" s="189"/>
      <c r="CP261" s="189"/>
      <c r="CQ261" s="189"/>
      <c r="CR261" s="189"/>
      <c r="CS261" s="189"/>
      <c r="CT261" s="189"/>
      <c r="CU261" s="189"/>
      <c r="CV261" s="189"/>
      <c r="CW261" s="189"/>
      <c r="CX261" s="189"/>
      <c r="CY261" s="189"/>
      <c r="CZ261" s="189"/>
      <c r="DA261" s="189"/>
      <c r="DB261" s="189"/>
      <c r="DC261" s="189"/>
      <c r="DD261" s="189"/>
      <c r="DE261" s="189"/>
      <c r="DF261" s="189"/>
      <c r="DG261" s="189"/>
      <c r="DH261" s="189"/>
      <c r="DI261" s="189"/>
      <c r="DJ261" s="189"/>
      <c r="DK261" s="189"/>
      <c r="DL261" s="189"/>
      <c r="DM261" s="189"/>
      <c r="DN261" s="189"/>
      <c r="DO261" s="189"/>
      <c r="DP261" s="189"/>
      <c r="DQ261" s="189"/>
      <c r="DR261" s="189"/>
      <c r="DS261" s="189"/>
      <c r="DT261" s="189"/>
      <c r="DU261" s="189"/>
      <c r="DV261" s="189"/>
      <c r="DW261" s="189"/>
      <c r="DX261" s="189"/>
      <c r="DY261" s="189"/>
      <c r="DZ261" s="189"/>
      <c r="EA261" s="189"/>
      <c r="EB261" s="189"/>
      <c r="EC261" s="189"/>
      <c r="ED261" s="189"/>
      <c r="EE261" s="189"/>
      <c r="EF261" s="189"/>
      <c r="EG261" s="189"/>
      <c r="EH261" s="189"/>
      <c r="EI261" s="189"/>
      <c r="EJ261" s="189"/>
      <c r="EK261" s="189"/>
      <c r="EL261" s="189"/>
      <c r="EM261" s="189"/>
      <c r="EN261" s="189"/>
      <c r="EO261" s="189"/>
      <c r="EP261" s="189"/>
      <c r="EQ261" s="189"/>
      <c r="ER261" s="189"/>
      <c r="ES261" s="189"/>
      <c r="ET261" s="189"/>
      <c r="EU261" s="189"/>
      <c r="EV261" s="189"/>
      <c r="EW261" s="189"/>
      <c r="EX261" s="189"/>
      <c r="EY261" s="189"/>
      <c r="EZ261" s="189"/>
      <c r="FA261" s="189"/>
      <c r="FB261" s="189"/>
      <c r="FC261" s="189"/>
      <c r="FD261" s="189"/>
      <c r="FE261" s="189"/>
    </row>
    <row r="262" spans="1:161" ht="15">
      <c r="A262" s="181"/>
      <c r="B262" s="182">
        <v>6</v>
      </c>
      <c r="C262" s="176" t="s">
        <v>1247</v>
      </c>
      <c r="D262" s="182">
        <f t="shared" si="3"/>
        <v>2014</v>
      </c>
      <c r="E262" s="176" t="s">
        <v>1254</v>
      </c>
      <c r="F262" s="176" t="s">
        <v>1255</v>
      </c>
      <c r="G262" s="190" t="s">
        <v>663</v>
      </c>
      <c r="H262" s="187" t="s">
        <v>1010</v>
      </c>
      <c r="I262" s="224">
        <f>DTP!E15</f>
        <v>10335644.64</v>
      </c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189"/>
      <c r="U262" s="189"/>
      <c r="V262" s="189"/>
      <c r="W262" s="189"/>
      <c r="X262" s="189"/>
      <c r="Y262" s="189"/>
      <c r="Z262" s="189"/>
      <c r="AA262" s="189"/>
      <c r="AB262" s="189"/>
      <c r="AC262" s="189"/>
      <c r="AD262" s="189"/>
      <c r="AE262" s="189"/>
      <c r="AF262" s="189"/>
      <c r="AG262" s="189"/>
      <c r="AH262" s="189"/>
      <c r="AI262" s="189"/>
      <c r="AJ262" s="189"/>
      <c r="AK262" s="189"/>
      <c r="AL262" s="189"/>
      <c r="AM262" s="189"/>
      <c r="AN262" s="189"/>
      <c r="AO262" s="189"/>
      <c r="AP262" s="189"/>
      <c r="AQ262" s="189"/>
      <c r="AR262" s="189"/>
      <c r="AS262" s="189"/>
      <c r="AT262" s="189"/>
      <c r="AU262" s="189"/>
      <c r="AV262" s="189"/>
      <c r="AW262" s="189"/>
      <c r="AX262" s="189"/>
      <c r="AY262" s="189"/>
      <c r="AZ262" s="189"/>
      <c r="BA262" s="189"/>
      <c r="BB262" s="189"/>
      <c r="BC262" s="189"/>
      <c r="BD262" s="189"/>
      <c r="BE262" s="189"/>
      <c r="BF262" s="189"/>
      <c r="BG262" s="189"/>
      <c r="BH262" s="189"/>
      <c r="BI262" s="189"/>
      <c r="BJ262" s="189"/>
      <c r="BK262" s="189"/>
      <c r="BL262" s="189"/>
      <c r="BM262" s="189"/>
      <c r="BN262" s="189"/>
      <c r="BO262" s="189"/>
      <c r="BP262" s="189"/>
      <c r="BQ262" s="189"/>
      <c r="BR262" s="189"/>
      <c r="BS262" s="189"/>
      <c r="BT262" s="189"/>
      <c r="BU262" s="189"/>
      <c r="BV262" s="189"/>
      <c r="BW262" s="189"/>
      <c r="BX262" s="189"/>
      <c r="BY262" s="189"/>
      <c r="BZ262" s="189"/>
      <c r="CA262" s="189"/>
      <c r="CB262" s="189"/>
      <c r="CC262" s="189"/>
      <c r="CD262" s="189"/>
      <c r="CE262" s="189"/>
      <c r="CF262" s="189"/>
      <c r="CG262" s="189"/>
      <c r="CH262" s="189"/>
      <c r="CI262" s="189"/>
      <c r="CJ262" s="189"/>
      <c r="CK262" s="189"/>
      <c r="CL262" s="189"/>
      <c r="CM262" s="189"/>
      <c r="CN262" s="189"/>
      <c r="CO262" s="189"/>
      <c r="CP262" s="189"/>
      <c r="CQ262" s="189"/>
      <c r="CR262" s="189"/>
      <c r="CS262" s="189"/>
      <c r="CT262" s="189"/>
      <c r="CU262" s="189"/>
      <c r="CV262" s="189"/>
      <c r="CW262" s="189"/>
      <c r="CX262" s="189"/>
      <c r="CY262" s="189"/>
      <c r="CZ262" s="189"/>
      <c r="DA262" s="189"/>
      <c r="DB262" s="189"/>
      <c r="DC262" s="189"/>
      <c r="DD262" s="189"/>
      <c r="DE262" s="189"/>
      <c r="DF262" s="189"/>
      <c r="DG262" s="189"/>
      <c r="DH262" s="189"/>
      <c r="DI262" s="189"/>
      <c r="DJ262" s="189"/>
      <c r="DK262" s="189"/>
      <c r="DL262" s="189"/>
      <c r="DM262" s="189"/>
      <c r="DN262" s="189"/>
      <c r="DO262" s="189"/>
      <c r="DP262" s="189"/>
      <c r="DQ262" s="189"/>
      <c r="DR262" s="189"/>
      <c r="DS262" s="189"/>
      <c r="DT262" s="189"/>
      <c r="DU262" s="189"/>
      <c r="DV262" s="189"/>
      <c r="DW262" s="189"/>
      <c r="DX262" s="189"/>
      <c r="DY262" s="189"/>
      <c r="DZ262" s="189"/>
      <c r="EA262" s="189"/>
      <c r="EB262" s="189"/>
      <c r="EC262" s="189"/>
      <c r="ED262" s="189"/>
      <c r="EE262" s="189"/>
      <c r="EF262" s="189"/>
      <c r="EG262" s="189"/>
      <c r="EH262" s="189"/>
      <c r="EI262" s="189"/>
      <c r="EJ262" s="189"/>
      <c r="EK262" s="189"/>
      <c r="EL262" s="189"/>
      <c r="EM262" s="189"/>
      <c r="EN262" s="189"/>
      <c r="EO262" s="189"/>
      <c r="EP262" s="189"/>
      <c r="EQ262" s="189"/>
      <c r="ER262" s="189"/>
      <c r="ES262" s="189"/>
      <c r="ET262" s="189"/>
      <c r="EU262" s="189"/>
      <c r="EV262" s="189"/>
      <c r="EW262" s="189"/>
      <c r="EX262" s="189"/>
      <c r="EY262" s="189"/>
      <c r="EZ262" s="189"/>
      <c r="FA262" s="189"/>
      <c r="FB262" s="189"/>
      <c r="FC262" s="189"/>
      <c r="FD262" s="189"/>
      <c r="FE262" s="189"/>
    </row>
    <row r="263" spans="1:161" ht="15">
      <c r="A263" s="181"/>
      <c r="B263" s="182">
        <v>6</v>
      </c>
      <c r="C263" s="176" t="s">
        <v>1247</v>
      </c>
      <c r="D263" s="182">
        <f t="shared" si="3"/>
        <v>2014</v>
      </c>
      <c r="E263" s="176" t="s">
        <v>1256</v>
      </c>
      <c r="F263" s="176" t="s">
        <v>1257</v>
      </c>
      <c r="G263" s="190" t="s">
        <v>664</v>
      </c>
      <c r="H263" s="187" t="s">
        <v>1010</v>
      </c>
      <c r="I263" s="224">
        <f>DTP!E16</f>
        <v>0</v>
      </c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89"/>
      <c r="Z263" s="189"/>
      <c r="AA263" s="189"/>
      <c r="AB263" s="189"/>
      <c r="AC263" s="189"/>
      <c r="AD263" s="189"/>
      <c r="AE263" s="189"/>
      <c r="AF263" s="189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89"/>
      <c r="AR263" s="189"/>
      <c r="AS263" s="189"/>
      <c r="AT263" s="189"/>
      <c r="AU263" s="189"/>
      <c r="AV263" s="189"/>
      <c r="AW263" s="189"/>
      <c r="AX263" s="189"/>
      <c r="AY263" s="189"/>
      <c r="AZ263" s="189"/>
      <c r="BA263" s="189"/>
      <c r="BB263" s="189"/>
      <c r="BC263" s="189"/>
      <c r="BD263" s="189"/>
      <c r="BE263" s="189"/>
      <c r="BF263" s="189"/>
      <c r="BG263" s="189"/>
      <c r="BH263" s="189"/>
      <c r="BI263" s="189"/>
      <c r="BJ263" s="189"/>
      <c r="BK263" s="189"/>
      <c r="BL263" s="189"/>
      <c r="BM263" s="189"/>
      <c r="BN263" s="189"/>
      <c r="BO263" s="189"/>
      <c r="BP263" s="189"/>
      <c r="BQ263" s="189"/>
      <c r="BR263" s="189"/>
      <c r="BS263" s="189"/>
      <c r="BT263" s="189"/>
      <c r="BU263" s="189"/>
      <c r="BV263" s="189"/>
      <c r="BW263" s="189"/>
      <c r="BX263" s="189"/>
      <c r="BY263" s="189"/>
      <c r="BZ263" s="189"/>
      <c r="CA263" s="189"/>
      <c r="CB263" s="189"/>
      <c r="CC263" s="189"/>
      <c r="CD263" s="189"/>
      <c r="CE263" s="189"/>
      <c r="CF263" s="189"/>
      <c r="CG263" s="189"/>
      <c r="CH263" s="189"/>
      <c r="CI263" s="189"/>
      <c r="CJ263" s="189"/>
      <c r="CK263" s="189"/>
      <c r="CL263" s="189"/>
      <c r="CM263" s="189"/>
      <c r="CN263" s="189"/>
      <c r="CO263" s="189"/>
      <c r="CP263" s="189"/>
      <c r="CQ263" s="189"/>
      <c r="CR263" s="189"/>
      <c r="CS263" s="189"/>
      <c r="CT263" s="189"/>
      <c r="CU263" s="189"/>
      <c r="CV263" s="189"/>
      <c r="CW263" s="189"/>
      <c r="CX263" s="189"/>
      <c r="CY263" s="189"/>
      <c r="CZ263" s="189"/>
      <c r="DA263" s="189"/>
      <c r="DB263" s="189"/>
      <c r="DC263" s="189"/>
      <c r="DD263" s="189"/>
      <c r="DE263" s="189"/>
      <c r="DF263" s="189"/>
      <c r="DG263" s="189"/>
      <c r="DH263" s="189"/>
      <c r="DI263" s="189"/>
      <c r="DJ263" s="189"/>
      <c r="DK263" s="189"/>
      <c r="DL263" s="189"/>
      <c r="DM263" s="189"/>
      <c r="DN263" s="189"/>
      <c r="DO263" s="189"/>
      <c r="DP263" s="189"/>
      <c r="DQ263" s="189"/>
      <c r="DR263" s="189"/>
      <c r="DS263" s="189"/>
      <c r="DT263" s="189"/>
      <c r="DU263" s="189"/>
      <c r="DV263" s="189"/>
      <c r="DW263" s="189"/>
      <c r="DX263" s="189"/>
      <c r="DY263" s="189"/>
      <c r="DZ263" s="189"/>
      <c r="EA263" s="189"/>
      <c r="EB263" s="189"/>
      <c r="EC263" s="189"/>
      <c r="ED263" s="189"/>
      <c r="EE263" s="189"/>
      <c r="EF263" s="189"/>
      <c r="EG263" s="189"/>
      <c r="EH263" s="189"/>
      <c r="EI263" s="189"/>
      <c r="EJ263" s="189"/>
      <c r="EK263" s="189"/>
      <c r="EL263" s="189"/>
      <c r="EM263" s="189"/>
      <c r="EN263" s="189"/>
      <c r="EO263" s="189"/>
      <c r="EP263" s="189"/>
      <c r="EQ263" s="189"/>
      <c r="ER263" s="189"/>
      <c r="ES263" s="189"/>
      <c r="ET263" s="189"/>
      <c r="EU263" s="189"/>
      <c r="EV263" s="189"/>
      <c r="EW263" s="189"/>
      <c r="EX263" s="189"/>
      <c r="EY263" s="189"/>
      <c r="EZ263" s="189"/>
      <c r="FA263" s="189"/>
      <c r="FB263" s="189"/>
      <c r="FC263" s="189"/>
      <c r="FD263" s="189"/>
      <c r="FE263" s="189"/>
    </row>
    <row r="264" spans="1:161" ht="15">
      <c r="A264" s="181"/>
      <c r="B264" s="182">
        <v>6</v>
      </c>
      <c r="C264" s="176" t="s">
        <v>1247</v>
      </c>
      <c r="D264" s="182">
        <f t="shared" si="3"/>
        <v>2014</v>
      </c>
      <c r="E264" s="176" t="s">
        <v>1258</v>
      </c>
      <c r="F264" s="176" t="s">
        <v>1259</v>
      </c>
      <c r="G264" s="190" t="s">
        <v>1260</v>
      </c>
      <c r="H264" s="187" t="s">
        <v>1010</v>
      </c>
      <c r="I264" s="224">
        <f>DTP!E17</f>
        <v>21467641.74</v>
      </c>
      <c r="J264" s="189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  <c r="AA264" s="189"/>
      <c r="AB264" s="189"/>
      <c r="AC264" s="189"/>
      <c r="AD264" s="189"/>
      <c r="AE264" s="189"/>
      <c r="AF264" s="189"/>
      <c r="AG264" s="189"/>
      <c r="AH264" s="189"/>
      <c r="AI264" s="189"/>
      <c r="AJ264" s="189"/>
      <c r="AK264" s="189"/>
      <c r="AL264" s="189"/>
      <c r="AM264" s="189"/>
      <c r="AN264" s="189"/>
      <c r="AO264" s="189"/>
      <c r="AP264" s="189"/>
      <c r="AQ264" s="189"/>
      <c r="AR264" s="189"/>
      <c r="AS264" s="189"/>
      <c r="AT264" s="189"/>
      <c r="AU264" s="189"/>
      <c r="AV264" s="189"/>
      <c r="AW264" s="189"/>
      <c r="AX264" s="189"/>
      <c r="AY264" s="189"/>
      <c r="AZ264" s="189"/>
      <c r="BA264" s="189"/>
      <c r="BB264" s="189"/>
      <c r="BC264" s="189"/>
      <c r="BD264" s="189"/>
      <c r="BE264" s="189"/>
      <c r="BF264" s="189"/>
      <c r="BG264" s="189"/>
      <c r="BH264" s="189"/>
      <c r="BI264" s="189"/>
      <c r="BJ264" s="189"/>
      <c r="BK264" s="189"/>
      <c r="BL264" s="189"/>
      <c r="BM264" s="189"/>
      <c r="BN264" s="189"/>
      <c r="BO264" s="189"/>
      <c r="BP264" s="189"/>
      <c r="BQ264" s="189"/>
      <c r="BR264" s="189"/>
      <c r="BS264" s="189"/>
      <c r="BT264" s="189"/>
      <c r="BU264" s="189"/>
      <c r="BV264" s="189"/>
      <c r="BW264" s="189"/>
      <c r="BX264" s="189"/>
      <c r="BY264" s="189"/>
      <c r="BZ264" s="189"/>
      <c r="CA264" s="189"/>
      <c r="CB264" s="189"/>
      <c r="CC264" s="189"/>
      <c r="CD264" s="189"/>
      <c r="CE264" s="189"/>
      <c r="CF264" s="189"/>
      <c r="CG264" s="189"/>
      <c r="CH264" s="189"/>
      <c r="CI264" s="189"/>
      <c r="CJ264" s="189"/>
      <c r="CK264" s="189"/>
      <c r="CL264" s="189"/>
      <c r="CM264" s="189"/>
      <c r="CN264" s="189"/>
      <c r="CO264" s="189"/>
      <c r="CP264" s="189"/>
      <c r="CQ264" s="189"/>
      <c r="CR264" s="189"/>
      <c r="CS264" s="189"/>
      <c r="CT264" s="189"/>
      <c r="CU264" s="189"/>
      <c r="CV264" s="189"/>
      <c r="CW264" s="189"/>
      <c r="CX264" s="189"/>
      <c r="CY264" s="189"/>
      <c r="CZ264" s="189"/>
      <c r="DA264" s="189"/>
      <c r="DB264" s="189"/>
      <c r="DC264" s="189"/>
      <c r="DD264" s="189"/>
      <c r="DE264" s="189"/>
      <c r="DF264" s="189"/>
      <c r="DG264" s="189"/>
      <c r="DH264" s="189"/>
      <c r="DI264" s="189"/>
      <c r="DJ264" s="189"/>
      <c r="DK264" s="189"/>
      <c r="DL264" s="189"/>
      <c r="DM264" s="189"/>
      <c r="DN264" s="189"/>
      <c r="DO264" s="189"/>
      <c r="DP264" s="189"/>
      <c r="DQ264" s="189"/>
      <c r="DR264" s="189"/>
      <c r="DS264" s="189"/>
      <c r="DT264" s="189"/>
      <c r="DU264" s="189"/>
      <c r="DV264" s="189"/>
      <c r="DW264" s="189"/>
      <c r="DX264" s="189"/>
      <c r="DY264" s="189"/>
      <c r="DZ264" s="189"/>
      <c r="EA264" s="189"/>
      <c r="EB264" s="189"/>
      <c r="EC264" s="189"/>
      <c r="ED264" s="189"/>
      <c r="EE264" s="189"/>
      <c r="EF264" s="189"/>
      <c r="EG264" s="189"/>
      <c r="EH264" s="189"/>
      <c r="EI264" s="189"/>
      <c r="EJ264" s="189"/>
      <c r="EK264" s="189"/>
      <c r="EL264" s="189"/>
      <c r="EM264" s="189"/>
      <c r="EN264" s="189"/>
      <c r="EO264" s="189"/>
      <c r="EP264" s="189"/>
      <c r="EQ264" s="189"/>
      <c r="ER264" s="189"/>
      <c r="ES264" s="189"/>
      <c r="ET264" s="189"/>
      <c r="EU264" s="189"/>
      <c r="EV264" s="189"/>
      <c r="EW264" s="189"/>
      <c r="EX264" s="189"/>
      <c r="EY264" s="189"/>
      <c r="EZ264" s="189"/>
      <c r="FA264" s="189"/>
      <c r="FB264" s="189"/>
      <c r="FC264" s="189"/>
      <c r="FD264" s="189"/>
      <c r="FE264" s="189"/>
    </row>
    <row r="265" spans="1:161" ht="15">
      <c r="A265" s="181"/>
      <c r="B265" s="182">
        <v>6</v>
      </c>
      <c r="C265" s="176" t="s">
        <v>1247</v>
      </c>
      <c r="D265" s="182">
        <f t="shared" si="3"/>
        <v>2014</v>
      </c>
      <c r="E265" s="176" t="s">
        <v>1261</v>
      </c>
      <c r="F265" s="176" t="s">
        <v>1262</v>
      </c>
      <c r="G265" s="190" t="s">
        <v>1263</v>
      </c>
      <c r="H265" s="187" t="s">
        <v>1010</v>
      </c>
      <c r="I265" s="224">
        <f>DTP!E18</f>
        <v>5649143.54</v>
      </c>
      <c r="J265" s="189"/>
      <c r="K265" s="189"/>
      <c r="L265" s="189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89"/>
      <c r="Y265" s="189"/>
      <c r="Z265" s="189"/>
      <c r="AA265" s="189"/>
      <c r="AB265" s="189"/>
      <c r="AC265" s="189"/>
      <c r="AD265" s="189"/>
      <c r="AE265" s="189"/>
      <c r="AF265" s="189"/>
      <c r="AG265" s="189"/>
      <c r="AH265" s="189"/>
      <c r="AI265" s="189"/>
      <c r="AJ265" s="189"/>
      <c r="AK265" s="189"/>
      <c r="AL265" s="189"/>
      <c r="AM265" s="189"/>
      <c r="AN265" s="189"/>
      <c r="AO265" s="189"/>
      <c r="AP265" s="189"/>
      <c r="AQ265" s="189"/>
      <c r="AR265" s="189"/>
      <c r="AS265" s="189"/>
      <c r="AT265" s="189"/>
      <c r="AU265" s="189"/>
      <c r="AV265" s="189"/>
      <c r="AW265" s="189"/>
      <c r="AX265" s="189"/>
      <c r="AY265" s="189"/>
      <c r="AZ265" s="189"/>
      <c r="BA265" s="189"/>
      <c r="BB265" s="189"/>
      <c r="BC265" s="189"/>
      <c r="BD265" s="189"/>
      <c r="BE265" s="189"/>
      <c r="BF265" s="189"/>
      <c r="BG265" s="189"/>
      <c r="BH265" s="189"/>
      <c r="BI265" s="189"/>
      <c r="BJ265" s="189"/>
      <c r="BK265" s="189"/>
      <c r="BL265" s="189"/>
      <c r="BM265" s="189"/>
      <c r="BN265" s="189"/>
      <c r="BO265" s="189"/>
      <c r="BP265" s="189"/>
      <c r="BQ265" s="189"/>
      <c r="BR265" s="189"/>
      <c r="BS265" s="189"/>
      <c r="BT265" s="189"/>
      <c r="BU265" s="189"/>
      <c r="BV265" s="189"/>
      <c r="BW265" s="189"/>
      <c r="BX265" s="189"/>
      <c r="BY265" s="189"/>
      <c r="BZ265" s="189"/>
      <c r="CA265" s="189"/>
      <c r="CB265" s="189"/>
      <c r="CC265" s="189"/>
      <c r="CD265" s="189"/>
      <c r="CE265" s="189"/>
      <c r="CF265" s="189"/>
      <c r="CG265" s="189"/>
      <c r="CH265" s="189"/>
      <c r="CI265" s="189"/>
      <c r="CJ265" s="189"/>
      <c r="CK265" s="189"/>
      <c r="CL265" s="189"/>
      <c r="CM265" s="189"/>
      <c r="CN265" s="189"/>
      <c r="CO265" s="189"/>
      <c r="CP265" s="189"/>
      <c r="CQ265" s="189"/>
      <c r="CR265" s="189"/>
      <c r="CS265" s="189"/>
      <c r="CT265" s="189"/>
      <c r="CU265" s="189"/>
      <c r="CV265" s="189"/>
      <c r="CW265" s="189"/>
      <c r="CX265" s="189"/>
      <c r="CY265" s="189"/>
      <c r="CZ265" s="189"/>
      <c r="DA265" s="189"/>
      <c r="DB265" s="189"/>
      <c r="DC265" s="189"/>
      <c r="DD265" s="189"/>
      <c r="DE265" s="189"/>
      <c r="DF265" s="189"/>
      <c r="DG265" s="189"/>
      <c r="DH265" s="189"/>
      <c r="DI265" s="189"/>
      <c r="DJ265" s="189"/>
      <c r="DK265" s="189"/>
      <c r="DL265" s="189"/>
      <c r="DM265" s="189"/>
      <c r="DN265" s="189"/>
      <c r="DO265" s="189"/>
      <c r="DP265" s="189"/>
      <c r="DQ265" s="189"/>
      <c r="DR265" s="189"/>
      <c r="DS265" s="189"/>
      <c r="DT265" s="189"/>
      <c r="DU265" s="189"/>
      <c r="DV265" s="189"/>
      <c r="DW265" s="189"/>
      <c r="DX265" s="189"/>
      <c r="DY265" s="189"/>
      <c r="DZ265" s="189"/>
      <c r="EA265" s="189"/>
      <c r="EB265" s="189"/>
      <c r="EC265" s="189"/>
      <c r="ED265" s="189"/>
      <c r="EE265" s="189"/>
      <c r="EF265" s="189"/>
      <c r="EG265" s="189"/>
      <c r="EH265" s="189"/>
      <c r="EI265" s="189"/>
      <c r="EJ265" s="189"/>
      <c r="EK265" s="189"/>
      <c r="EL265" s="189"/>
      <c r="EM265" s="189"/>
      <c r="EN265" s="189"/>
      <c r="EO265" s="189"/>
      <c r="EP265" s="189"/>
      <c r="EQ265" s="189"/>
      <c r="ER265" s="189"/>
      <c r="ES265" s="189"/>
      <c r="ET265" s="189"/>
      <c r="EU265" s="189"/>
      <c r="EV265" s="189"/>
      <c r="EW265" s="189"/>
      <c r="EX265" s="189"/>
      <c r="EY265" s="189"/>
      <c r="EZ265" s="189"/>
      <c r="FA265" s="189"/>
      <c r="FB265" s="189"/>
      <c r="FC265" s="189"/>
      <c r="FD265" s="189"/>
      <c r="FE265" s="189"/>
    </row>
    <row r="266" spans="1:161" ht="15">
      <c r="A266" s="181"/>
      <c r="B266" s="182">
        <v>6</v>
      </c>
      <c r="C266" s="176" t="s">
        <v>1247</v>
      </c>
      <c r="D266" s="182">
        <f aca="true" t="shared" si="4" ref="D266:D329">$D$3</f>
        <v>2014</v>
      </c>
      <c r="E266" s="176" t="s">
        <v>1264</v>
      </c>
      <c r="F266" s="176" t="s">
        <v>1265</v>
      </c>
      <c r="G266" s="190" t="s">
        <v>1266</v>
      </c>
      <c r="H266" s="187" t="s">
        <v>1010</v>
      </c>
      <c r="I266" s="224">
        <f>DTP!E19</f>
        <v>95921.8</v>
      </c>
      <c r="K266" s="189"/>
      <c r="L266" s="189"/>
      <c r="M266" s="189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89"/>
      <c r="Y266" s="189"/>
      <c r="Z266" s="189"/>
      <c r="AA266" s="189"/>
      <c r="AB266" s="189"/>
      <c r="AC266" s="189"/>
      <c r="AD266" s="189"/>
      <c r="AE266" s="189"/>
      <c r="AF266" s="189"/>
      <c r="AG266" s="189"/>
      <c r="AH266" s="189"/>
      <c r="AI266" s="189"/>
      <c r="AJ266" s="189"/>
      <c r="AK266" s="189"/>
      <c r="AL266" s="189"/>
      <c r="AM266" s="189"/>
      <c r="AN266" s="189"/>
      <c r="AO266" s="189"/>
      <c r="AP266" s="189"/>
      <c r="AQ266" s="189"/>
      <c r="AR266" s="189"/>
      <c r="AS266" s="189"/>
      <c r="AT266" s="189"/>
      <c r="AU266" s="189"/>
      <c r="AV266" s="189"/>
      <c r="AW266" s="189"/>
      <c r="AX266" s="189"/>
      <c r="AY266" s="189"/>
      <c r="AZ266" s="189"/>
      <c r="BA266" s="189"/>
      <c r="BB266" s="189"/>
      <c r="BC266" s="189"/>
      <c r="BD266" s="189"/>
      <c r="BE266" s="189"/>
      <c r="BF266" s="189"/>
      <c r="BG266" s="189"/>
      <c r="BH266" s="189"/>
      <c r="BI266" s="189"/>
      <c r="BJ266" s="189"/>
      <c r="BK266" s="189"/>
      <c r="BL266" s="189"/>
      <c r="BM266" s="189"/>
      <c r="BN266" s="189"/>
      <c r="BO266" s="189"/>
      <c r="BP266" s="189"/>
      <c r="BQ266" s="189"/>
      <c r="BR266" s="189"/>
      <c r="BS266" s="189"/>
      <c r="BT266" s="189"/>
      <c r="BU266" s="189"/>
      <c r="BV266" s="189"/>
      <c r="BW266" s="189"/>
      <c r="BX266" s="189"/>
      <c r="BY266" s="189"/>
      <c r="BZ266" s="189"/>
      <c r="CA266" s="189"/>
      <c r="CB266" s="189"/>
      <c r="CC266" s="189"/>
      <c r="CD266" s="189"/>
      <c r="CE266" s="189"/>
      <c r="CF266" s="189"/>
      <c r="CG266" s="189"/>
      <c r="CH266" s="189"/>
      <c r="CI266" s="189"/>
      <c r="CJ266" s="189"/>
      <c r="CK266" s="189"/>
      <c r="CL266" s="189"/>
      <c r="CM266" s="189"/>
      <c r="CN266" s="189"/>
      <c r="CO266" s="189"/>
      <c r="CP266" s="189"/>
      <c r="CQ266" s="189"/>
      <c r="CR266" s="189"/>
      <c r="CS266" s="189"/>
      <c r="CT266" s="189"/>
      <c r="CU266" s="189"/>
      <c r="CV266" s="189"/>
      <c r="CW266" s="189"/>
      <c r="CX266" s="189"/>
      <c r="CY266" s="189"/>
      <c r="CZ266" s="189"/>
      <c r="DA266" s="189"/>
      <c r="DB266" s="189"/>
      <c r="DC266" s="189"/>
      <c r="DD266" s="189"/>
      <c r="DE266" s="189"/>
      <c r="DF266" s="189"/>
      <c r="DG266" s="189"/>
      <c r="DH266" s="189"/>
      <c r="DI266" s="189"/>
      <c r="DJ266" s="189"/>
      <c r="DK266" s="189"/>
      <c r="DL266" s="189"/>
      <c r="DM266" s="189"/>
      <c r="DN266" s="189"/>
      <c r="DO266" s="189"/>
      <c r="DP266" s="189"/>
      <c r="DQ266" s="189"/>
      <c r="DR266" s="189"/>
      <c r="DS266" s="189"/>
      <c r="DT266" s="189"/>
      <c r="DU266" s="189"/>
      <c r="DV266" s="189"/>
      <c r="DW266" s="189"/>
      <c r="DX266" s="189"/>
      <c r="DY266" s="189"/>
      <c r="DZ266" s="189"/>
      <c r="EA266" s="189"/>
      <c r="EB266" s="189"/>
      <c r="EC266" s="189"/>
      <c r="ED266" s="189"/>
      <c r="EE266" s="189"/>
      <c r="EF266" s="189"/>
      <c r="EG266" s="189"/>
      <c r="EH266" s="189"/>
      <c r="EI266" s="189"/>
      <c r="EJ266" s="189"/>
      <c r="EK266" s="189"/>
      <c r="EL266" s="189"/>
      <c r="EM266" s="189"/>
      <c r="EN266" s="189"/>
      <c r="EO266" s="189"/>
      <c r="EP266" s="189"/>
      <c r="EQ266" s="189"/>
      <c r="ER266" s="189"/>
      <c r="ES266" s="189"/>
      <c r="ET266" s="189"/>
      <c r="EU266" s="189"/>
      <c r="EV266" s="189"/>
      <c r="EW266" s="189"/>
      <c r="EX266" s="189"/>
      <c r="EY266" s="189"/>
      <c r="EZ266" s="189"/>
      <c r="FA266" s="189"/>
      <c r="FB266" s="189"/>
      <c r="FC266" s="189"/>
      <c r="FD266" s="189"/>
      <c r="FE266" s="189"/>
    </row>
    <row r="267" spans="1:161" ht="15">
      <c r="A267" s="181"/>
      <c r="B267" s="182">
        <v>6</v>
      </c>
      <c r="C267" s="176" t="s">
        <v>1247</v>
      </c>
      <c r="D267" s="182">
        <f t="shared" si="4"/>
        <v>2014</v>
      </c>
      <c r="E267" s="176" t="s">
        <v>1267</v>
      </c>
      <c r="F267" s="176" t="s">
        <v>1268</v>
      </c>
      <c r="G267" s="190" t="s">
        <v>667</v>
      </c>
      <c r="H267" s="187" t="s">
        <v>1010</v>
      </c>
      <c r="I267" s="224">
        <f>DTP!E20</f>
        <v>0</v>
      </c>
      <c r="K267" s="189"/>
      <c r="L267" s="189"/>
      <c r="M267" s="189"/>
      <c r="N267" s="189"/>
      <c r="O267" s="189"/>
      <c r="P267" s="189"/>
      <c r="Q267" s="189"/>
      <c r="R267" s="189"/>
      <c r="S267" s="189"/>
      <c r="T267" s="189"/>
      <c r="U267" s="189"/>
      <c r="V267" s="189"/>
      <c r="W267" s="189"/>
      <c r="X267" s="189"/>
      <c r="Y267" s="189"/>
      <c r="Z267" s="189"/>
      <c r="AA267" s="189"/>
      <c r="AB267" s="189"/>
      <c r="AC267" s="189"/>
      <c r="AD267" s="189"/>
      <c r="AE267" s="189"/>
      <c r="AF267" s="189"/>
      <c r="AG267" s="189"/>
      <c r="AH267" s="189"/>
      <c r="AI267" s="189"/>
      <c r="AJ267" s="189"/>
      <c r="AK267" s="189"/>
      <c r="AL267" s="189"/>
      <c r="AM267" s="189"/>
      <c r="AN267" s="189"/>
      <c r="AO267" s="189"/>
      <c r="AP267" s="189"/>
      <c r="AQ267" s="189"/>
      <c r="AR267" s="189"/>
      <c r="AS267" s="189"/>
      <c r="AT267" s="189"/>
      <c r="AU267" s="189"/>
      <c r="AV267" s="189"/>
      <c r="AW267" s="189"/>
      <c r="AX267" s="189"/>
      <c r="AY267" s="189"/>
      <c r="AZ267" s="189"/>
      <c r="BA267" s="189"/>
      <c r="BB267" s="189"/>
      <c r="BC267" s="189"/>
      <c r="BD267" s="189"/>
      <c r="BE267" s="189"/>
      <c r="BF267" s="189"/>
      <c r="BG267" s="189"/>
      <c r="BH267" s="189"/>
      <c r="BI267" s="189"/>
      <c r="BJ267" s="189"/>
      <c r="BK267" s="189"/>
      <c r="BL267" s="189"/>
      <c r="BM267" s="189"/>
      <c r="BN267" s="189"/>
      <c r="BO267" s="189"/>
      <c r="BP267" s="189"/>
      <c r="BQ267" s="189"/>
      <c r="BR267" s="189"/>
      <c r="BS267" s="189"/>
      <c r="BT267" s="189"/>
      <c r="BU267" s="189"/>
      <c r="BV267" s="189"/>
      <c r="BW267" s="189"/>
      <c r="BX267" s="189"/>
      <c r="BY267" s="189"/>
      <c r="BZ267" s="189"/>
      <c r="CA267" s="189"/>
      <c r="CB267" s="189"/>
      <c r="CC267" s="189"/>
      <c r="CD267" s="189"/>
      <c r="CE267" s="189"/>
      <c r="CF267" s="189"/>
      <c r="CG267" s="189"/>
      <c r="CH267" s="189"/>
      <c r="CI267" s="189"/>
      <c r="CJ267" s="189"/>
      <c r="CK267" s="189"/>
      <c r="CL267" s="189"/>
      <c r="CM267" s="189"/>
      <c r="CN267" s="189"/>
      <c r="CO267" s="189"/>
      <c r="CP267" s="189"/>
      <c r="CQ267" s="189"/>
      <c r="CR267" s="189"/>
      <c r="CS267" s="189"/>
      <c r="CT267" s="189"/>
      <c r="CU267" s="189"/>
      <c r="CV267" s="189"/>
      <c r="CW267" s="189"/>
      <c r="CX267" s="189"/>
      <c r="CY267" s="189"/>
      <c r="CZ267" s="189"/>
      <c r="DA267" s="189"/>
      <c r="DB267" s="189"/>
      <c r="DC267" s="189"/>
      <c r="DD267" s="189"/>
      <c r="DE267" s="189"/>
      <c r="DF267" s="189"/>
      <c r="DG267" s="189"/>
      <c r="DH267" s="189"/>
      <c r="DI267" s="189"/>
      <c r="DJ267" s="189"/>
      <c r="DK267" s="189"/>
      <c r="DL267" s="189"/>
      <c r="DM267" s="189"/>
      <c r="DN267" s="189"/>
      <c r="DO267" s="189"/>
      <c r="DP267" s="189"/>
      <c r="DQ267" s="189"/>
      <c r="DR267" s="189"/>
      <c r="DS267" s="189"/>
      <c r="DT267" s="189"/>
      <c r="DU267" s="189"/>
      <c r="DV267" s="189"/>
      <c r="DW267" s="189"/>
      <c r="DX267" s="189"/>
      <c r="DY267" s="189"/>
      <c r="DZ267" s="189"/>
      <c r="EA267" s="189"/>
      <c r="EB267" s="189"/>
      <c r="EC267" s="189"/>
      <c r="ED267" s="189"/>
      <c r="EE267" s="189"/>
      <c r="EF267" s="189"/>
      <c r="EG267" s="189"/>
      <c r="EH267" s="189"/>
      <c r="EI267" s="189"/>
      <c r="EJ267" s="189"/>
      <c r="EK267" s="189"/>
      <c r="EL267" s="189"/>
      <c r="EM267" s="189"/>
      <c r="EN267" s="189"/>
      <c r="EO267" s="189"/>
      <c r="EP267" s="189"/>
      <c r="EQ267" s="189"/>
      <c r="ER267" s="189"/>
      <c r="ES267" s="189"/>
      <c r="ET267" s="189"/>
      <c r="EU267" s="189"/>
      <c r="EV267" s="189"/>
      <c r="EW267" s="189"/>
      <c r="EX267" s="189"/>
      <c r="EY267" s="189"/>
      <c r="EZ267" s="189"/>
      <c r="FA267" s="189"/>
      <c r="FB267" s="189"/>
      <c r="FC267" s="189"/>
      <c r="FD267" s="189"/>
      <c r="FE267" s="189"/>
    </row>
    <row r="268" spans="1:161" ht="15">
      <c r="A268" s="181"/>
      <c r="B268" s="182">
        <v>6</v>
      </c>
      <c r="C268" s="176" t="s">
        <v>1247</v>
      </c>
      <c r="D268" s="182">
        <f t="shared" si="4"/>
        <v>2014</v>
      </c>
      <c r="E268" s="176" t="s">
        <v>1269</v>
      </c>
      <c r="F268" s="176" t="s">
        <v>1270</v>
      </c>
      <c r="G268" s="190" t="s">
        <v>665</v>
      </c>
      <c r="H268" s="187" t="s">
        <v>1010</v>
      </c>
      <c r="I268" s="224">
        <f>DTP!E21</f>
        <v>3192.1</v>
      </c>
      <c r="K268" s="189"/>
      <c r="L268" s="189"/>
      <c r="M268" s="189"/>
      <c r="N268" s="189"/>
      <c r="O268" s="189"/>
      <c r="P268" s="189"/>
      <c r="Q268" s="189"/>
      <c r="R268" s="189"/>
      <c r="S268" s="189"/>
      <c r="T268" s="189"/>
      <c r="U268" s="189"/>
      <c r="V268" s="189"/>
      <c r="W268" s="189"/>
      <c r="X268" s="189"/>
      <c r="Y268" s="189"/>
      <c r="Z268" s="189"/>
      <c r="AA268" s="189"/>
      <c r="AB268" s="189"/>
      <c r="AC268" s="189"/>
      <c r="AD268" s="189"/>
      <c r="AE268" s="189"/>
      <c r="AF268" s="189"/>
      <c r="AG268" s="189"/>
      <c r="AH268" s="189"/>
      <c r="AI268" s="189"/>
      <c r="AJ268" s="189"/>
      <c r="AK268" s="189"/>
      <c r="AL268" s="189"/>
      <c r="AM268" s="189"/>
      <c r="AN268" s="189"/>
      <c r="AO268" s="189"/>
      <c r="AP268" s="189"/>
      <c r="AQ268" s="189"/>
      <c r="AR268" s="189"/>
      <c r="AS268" s="189"/>
      <c r="AT268" s="189"/>
      <c r="AU268" s="189"/>
      <c r="AV268" s="189"/>
      <c r="AW268" s="189"/>
      <c r="AX268" s="189"/>
      <c r="AY268" s="189"/>
      <c r="AZ268" s="189"/>
      <c r="BA268" s="189"/>
      <c r="BB268" s="189"/>
      <c r="BC268" s="189"/>
      <c r="BD268" s="189"/>
      <c r="BE268" s="189"/>
      <c r="BF268" s="189"/>
      <c r="BG268" s="189"/>
      <c r="BH268" s="189"/>
      <c r="BI268" s="189"/>
      <c r="BJ268" s="189"/>
      <c r="BK268" s="189"/>
      <c r="BL268" s="189"/>
      <c r="BM268" s="189"/>
      <c r="BN268" s="189"/>
      <c r="BO268" s="189"/>
      <c r="BP268" s="189"/>
      <c r="BQ268" s="189"/>
      <c r="BR268" s="189"/>
      <c r="BS268" s="189"/>
      <c r="BT268" s="189"/>
      <c r="BU268" s="189"/>
      <c r="BV268" s="189"/>
      <c r="BW268" s="189"/>
      <c r="BX268" s="189"/>
      <c r="BY268" s="189"/>
      <c r="BZ268" s="189"/>
      <c r="CA268" s="189"/>
      <c r="CB268" s="189"/>
      <c r="CC268" s="189"/>
      <c r="CD268" s="189"/>
      <c r="CE268" s="189"/>
      <c r="CF268" s="189"/>
      <c r="CG268" s="189"/>
      <c r="CH268" s="189"/>
      <c r="CI268" s="189"/>
      <c r="CJ268" s="189"/>
      <c r="CK268" s="189"/>
      <c r="CL268" s="189"/>
      <c r="CM268" s="189"/>
      <c r="CN268" s="189"/>
      <c r="CO268" s="189"/>
      <c r="CP268" s="189"/>
      <c r="CQ268" s="189"/>
      <c r="CR268" s="189"/>
      <c r="CS268" s="189"/>
      <c r="CT268" s="189"/>
      <c r="CU268" s="189"/>
      <c r="CV268" s="189"/>
      <c r="CW268" s="189"/>
      <c r="CX268" s="189"/>
      <c r="CY268" s="189"/>
      <c r="CZ268" s="189"/>
      <c r="DA268" s="189"/>
      <c r="DB268" s="189"/>
      <c r="DC268" s="189"/>
      <c r="DD268" s="189"/>
      <c r="DE268" s="189"/>
      <c r="DF268" s="189"/>
      <c r="DG268" s="189"/>
      <c r="DH268" s="189"/>
      <c r="DI268" s="189"/>
      <c r="DJ268" s="189"/>
      <c r="DK268" s="189"/>
      <c r="DL268" s="189"/>
      <c r="DM268" s="189"/>
      <c r="DN268" s="189"/>
      <c r="DO268" s="189"/>
      <c r="DP268" s="189"/>
      <c r="DQ268" s="189"/>
      <c r="DR268" s="189"/>
      <c r="DS268" s="189"/>
      <c r="DT268" s="189"/>
      <c r="DU268" s="189"/>
      <c r="DV268" s="189"/>
      <c r="DW268" s="189"/>
      <c r="DX268" s="189"/>
      <c r="DY268" s="189"/>
      <c r="DZ268" s="189"/>
      <c r="EA268" s="189"/>
      <c r="EB268" s="189"/>
      <c r="EC268" s="189"/>
      <c r="ED268" s="189"/>
      <c r="EE268" s="189"/>
      <c r="EF268" s="189"/>
      <c r="EG268" s="189"/>
      <c r="EH268" s="189"/>
      <c r="EI268" s="189"/>
      <c r="EJ268" s="189"/>
      <c r="EK268" s="189"/>
      <c r="EL268" s="189"/>
      <c r="EM268" s="189"/>
      <c r="EN268" s="189"/>
      <c r="EO268" s="189"/>
      <c r="EP268" s="189"/>
      <c r="EQ268" s="189"/>
      <c r="ER268" s="189"/>
      <c r="ES268" s="189"/>
      <c r="ET268" s="189"/>
      <c r="EU268" s="189"/>
      <c r="EV268" s="189"/>
      <c r="EW268" s="189"/>
      <c r="EX268" s="189"/>
      <c r="EY268" s="189"/>
      <c r="EZ268" s="189"/>
      <c r="FA268" s="189"/>
      <c r="FB268" s="189"/>
      <c r="FC268" s="189"/>
      <c r="FD268" s="189"/>
      <c r="FE268" s="189"/>
    </row>
    <row r="269" spans="1:161" ht="15">
      <c r="A269" s="181"/>
      <c r="B269" s="182">
        <v>6</v>
      </c>
      <c r="C269" s="176" t="s">
        <v>1247</v>
      </c>
      <c r="D269" s="182">
        <f t="shared" si="4"/>
        <v>2014</v>
      </c>
      <c r="E269" s="176" t="s">
        <v>1271</v>
      </c>
      <c r="F269" s="176" t="s">
        <v>1272</v>
      </c>
      <c r="G269" s="190" t="s">
        <v>1273</v>
      </c>
      <c r="H269" s="187" t="s">
        <v>1010</v>
      </c>
      <c r="I269" s="224">
        <f>DTP!E22</f>
        <v>0</v>
      </c>
      <c r="J269" s="189"/>
      <c r="K269" s="189"/>
      <c r="L269" s="189"/>
      <c r="M269" s="189"/>
      <c r="N269" s="189"/>
      <c r="O269" s="189"/>
      <c r="P269" s="189"/>
      <c r="Q269" s="189"/>
      <c r="R269" s="189"/>
      <c r="S269" s="189"/>
      <c r="T269" s="189"/>
      <c r="U269" s="189"/>
      <c r="V269" s="189"/>
      <c r="W269" s="189"/>
      <c r="X269" s="189"/>
      <c r="Y269" s="189"/>
      <c r="Z269" s="189"/>
      <c r="AA269" s="189"/>
      <c r="AB269" s="189"/>
      <c r="AC269" s="189"/>
      <c r="AD269" s="189"/>
      <c r="AE269" s="189"/>
      <c r="AF269" s="189"/>
      <c r="AG269" s="189"/>
      <c r="AH269" s="189"/>
      <c r="AI269" s="189"/>
      <c r="AJ269" s="189"/>
      <c r="AK269" s="189"/>
      <c r="AL269" s="189"/>
      <c r="AM269" s="189"/>
      <c r="AN269" s="189"/>
      <c r="AO269" s="189"/>
      <c r="AP269" s="189"/>
      <c r="AQ269" s="189"/>
      <c r="AR269" s="189"/>
      <c r="AS269" s="189"/>
      <c r="AT269" s="189"/>
      <c r="AU269" s="189"/>
      <c r="AV269" s="189"/>
      <c r="AW269" s="189"/>
      <c r="AX269" s="189"/>
      <c r="AY269" s="189"/>
      <c r="AZ269" s="189"/>
      <c r="BA269" s="189"/>
      <c r="BB269" s="189"/>
      <c r="BC269" s="189"/>
      <c r="BD269" s="189"/>
      <c r="BE269" s="189"/>
      <c r="BF269" s="189"/>
      <c r="BG269" s="189"/>
      <c r="BH269" s="189"/>
      <c r="BI269" s="189"/>
      <c r="BJ269" s="189"/>
      <c r="BK269" s="189"/>
      <c r="BL269" s="189"/>
      <c r="BM269" s="189"/>
      <c r="BN269" s="189"/>
      <c r="BO269" s="189"/>
      <c r="BP269" s="189"/>
      <c r="BQ269" s="189"/>
      <c r="BR269" s="189"/>
      <c r="BS269" s="189"/>
      <c r="BT269" s="189"/>
      <c r="BU269" s="189"/>
      <c r="BV269" s="189"/>
      <c r="BW269" s="189"/>
      <c r="BX269" s="189"/>
      <c r="BY269" s="189"/>
      <c r="BZ269" s="189"/>
      <c r="CA269" s="189"/>
      <c r="CB269" s="189"/>
      <c r="CC269" s="189"/>
      <c r="CD269" s="189"/>
      <c r="CE269" s="189"/>
      <c r="CF269" s="189"/>
      <c r="CG269" s="189"/>
      <c r="CH269" s="189"/>
      <c r="CI269" s="189"/>
      <c r="CJ269" s="189"/>
      <c r="CK269" s="189"/>
      <c r="CL269" s="189"/>
      <c r="CM269" s="189"/>
      <c r="CN269" s="189"/>
      <c r="CO269" s="189"/>
      <c r="CP269" s="189"/>
      <c r="CQ269" s="189"/>
      <c r="CR269" s="189"/>
      <c r="CS269" s="189"/>
      <c r="CT269" s="189"/>
      <c r="CU269" s="189"/>
      <c r="CV269" s="189"/>
      <c r="CW269" s="189"/>
      <c r="CX269" s="189"/>
      <c r="CY269" s="189"/>
      <c r="CZ269" s="189"/>
      <c r="DA269" s="189"/>
      <c r="DB269" s="189"/>
      <c r="DC269" s="189"/>
      <c r="DD269" s="189"/>
      <c r="DE269" s="189"/>
      <c r="DF269" s="189"/>
      <c r="DG269" s="189"/>
      <c r="DH269" s="189"/>
      <c r="DI269" s="189"/>
      <c r="DJ269" s="189"/>
      <c r="DK269" s="189"/>
      <c r="DL269" s="189"/>
      <c r="DM269" s="189"/>
      <c r="DN269" s="189"/>
      <c r="DO269" s="189"/>
      <c r="DP269" s="189"/>
      <c r="DQ269" s="189"/>
      <c r="DR269" s="189"/>
      <c r="DS269" s="189"/>
      <c r="DT269" s="189"/>
      <c r="DU269" s="189"/>
      <c r="DV269" s="189"/>
      <c r="DW269" s="189"/>
      <c r="DX269" s="189"/>
      <c r="DY269" s="189"/>
      <c r="DZ269" s="189"/>
      <c r="EA269" s="189"/>
      <c r="EB269" s="189"/>
      <c r="EC269" s="189"/>
      <c r="ED269" s="189"/>
      <c r="EE269" s="189"/>
      <c r="EF269" s="189"/>
      <c r="EG269" s="189"/>
      <c r="EH269" s="189"/>
      <c r="EI269" s="189"/>
      <c r="EJ269" s="189"/>
      <c r="EK269" s="189"/>
      <c r="EL269" s="189"/>
      <c r="EM269" s="189"/>
      <c r="EN269" s="189"/>
      <c r="EO269" s="189"/>
      <c r="EP269" s="189"/>
      <c r="EQ269" s="189"/>
      <c r="ER269" s="189"/>
      <c r="ES269" s="189"/>
      <c r="ET269" s="189"/>
      <c r="EU269" s="189"/>
      <c r="EV269" s="189"/>
      <c r="EW269" s="189"/>
      <c r="EX269" s="189"/>
      <c r="EY269" s="189"/>
      <c r="EZ269" s="189"/>
      <c r="FA269" s="189"/>
      <c r="FB269" s="189"/>
      <c r="FC269" s="189"/>
      <c r="FD269" s="189"/>
      <c r="FE269" s="189"/>
    </row>
    <row r="270" spans="1:161" ht="15">
      <c r="A270" s="181"/>
      <c r="B270" s="182">
        <v>6</v>
      </c>
      <c r="C270" s="176" t="s">
        <v>1247</v>
      </c>
      <c r="D270" s="182">
        <f t="shared" si="4"/>
        <v>2014</v>
      </c>
      <c r="E270" s="176" t="s">
        <v>1274</v>
      </c>
      <c r="F270" s="176" t="s">
        <v>1275</v>
      </c>
      <c r="G270" s="190" t="s">
        <v>1276</v>
      </c>
      <c r="H270" s="187" t="s">
        <v>1010</v>
      </c>
      <c r="I270" s="224">
        <f>DTP!E23</f>
        <v>365153.57</v>
      </c>
      <c r="J270" s="189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89"/>
      <c r="Y270" s="189"/>
      <c r="Z270" s="189"/>
      <c r="AA270" s="189"/>
      <c r="AB270" s="189"/>
      <c r="AC270" s="189"/>
      <c r="AD270" s="189"/>
      <c r="AE270" s="189"/>
      <c r="AF270" s="189"/>
      <c r="AG270" s="189"/>
      <c r="AH270" s="189"/>
      <c r="AI270" s="189"/>
      <c r="AJ270" s="189"/>
      <c r="AK270" s="189"/>
      <c r="AL270" s="189"/>
      <c r="AM270" s="189"/>
      <c r="AN270" s="189"/>
      <c r="AO270" s="189"/>
      <c r="AP270" s="189"/>
      <c r="AQ270" s="189"/>
      <c r="AR270" s="189"/>
      <c r="AS270" s="189"/>
      <c r="AT270" s="189"/>
      <c r="AU270" s="189"/>
      <c r="AV270" s="189"/>
      <c r="AW270" s="189"/>
      <c r="AX270" s="189"/>
      <c r="AY270" s="189"/>
      <c r="AZ270" s="189"/>
      <c r="BA270" s="189"/>
      <c r="BB270" s="189"/>
      <c r="BC270" s="189"/>
      <c r="BD270" s="189"/>
      <c r="BE270" s="189"/>
      <c r="BF270" s="189"/>
      <c r="BG270" s="189"/>
      <c r="BH270" s="189"/>
      <c r="BI270" s="189"/>
      <c r="BJ270" s="189"/>
      <c r="BK270" s="189"/>
      <c r="BL270" s="189"/>
      <c r="BM270" s="189"/>
      <c r="BN270" s="189"/>
      <c r="BO270" s="189"/>
      <c r="BP270" s="189"/>
      <c r="BQ270" s="189"/>
      <c r="BR270" s="189"/>
      <c r="BS270" s="189"/>
      <c r="BT270" s="189"/>
      <c r="BU270" s="189"/>
      <c r="BV270" s="189"/>
      <c r="BW270" s="189"/>
      <c r="BX270" s="189"/>
      <c r="BY270" s="189"/>
      <c r="BZ270" s="189"/>
      <c r="CA270" s="189"/>
      <c r="CB270" s="189"/>
      <c r="CC270" s="189"/>
      <c r="CD270" s="189"/>
      <c r="CE270" s="189"/>
      <c r="CF270" s="189"/>
      <c r="CG270" s="189"/>
      <c r="CH270" s="189"/>
      <c r="CI270" s="189"/>
      <c r="CJ270" s="189"/>
      <c r="CK270" s="189"/>
      <c r="CL270" s="189"/>
      <c r="CM270" s="189"/>
      <c r="CN270" s="189"/>
      <c r="CO270" s="189"/>
      <c r="CP270" s="189"/>
      <c r="CQ270" s="189"/>
      <c r="CR270" s="189"/>
      <c r="CS270" s="189"/>
      <c r="CT270" s="189"/>
      <c r="CU270" s="189"/>
      <c r="CV270" s="189"/>
      <c r="CW270" s="189"/>
      <c r="CX270" s="189"/>
      <c r="CY270" s="189"/>
      <c r="CZ270" s="189"/>
      <c r="DA270" s="189"/>
      <c r="DB270" s="189"/>
      <c r="DC270" s="189"/>
      <c r="DD270" s="189"/>
      <c r="DE270" s="189"/>
      <c r="DF270" s="189"/>
      <c r="DG270" s="189"/>
      <c r="DH270" s="189"/>
      <c r="DI270" s="189"/>
      <c r="DJ270" s="189"/>
      <c r="DK270" s="189"/>
      <c r="DL270" s="189"/>
      <c r="DM270" s="189"/>
      <c r="DN270" s="189"/>
      <c r="DO270" s="189"/>
      <c r="DP270" s="189"/>
      <c r="DQ270" s="189"/>
      <c r="DR270" s="189"/>
      <c r="DS270" s="189"/>
      <c r="DT270" s="189"/>
      <c r="DU270" s="189"/>
      <c r="DV270" s="189"/>
      <c r="DW270" s="189"/>
      <c r="DX270" s="189"/>
      <c r="DY270" s="189"/>
      <c r="DZ270" s="189"/>
      <c r="EA270" s="189"/>
      <c r="EB270" s="189"/>
      <c r="EC270" s="189"/>
      <c r="ED270" s="189"/>
      <c r="EE270" s="189"/>
      <c r="EF270" s="189"/>
      <c r="EG270" s="189"/>
      <c r="EH270" s="189"/>
      <c r="EI270" s="189"/>
      <c r="EJ270" s="189"/>
      <c r="EK270" s="189"/>
      <c r="EL270" s="189"/>
      <c r="EM270" s="189"/>
      <c r="EN270" s="189"/>
      <c r="EO270" s="189"/>
      <c r="EP270" s="189"/>
      <c r="EQ270" s="189"/>
      <c r="ER270" s="189"/>
      <c r="ES270" s="189"/>
      <c r="ET270" s="189"/>
      <c r="EU270" s="189"/>
      <c r="EV270" s="189"/>
      <c r="EW270" s="189"/>
      <c r="EX270" s="189"/>
      <c r="EY270" s="189"/>
      <c r="EZ270" s="189"/>
      <c r="FA270" s="189"/>
      <c r="FB270" s="189"/>
      <c r="FC270" s="189"/>
      <c r="FD270" s="189"/>
      <c r="FE270" s="189"/>
    </row>
    <row r="271" spans="1:161" ht="15">
      <c r="A271" s="181"/>
      <c r="B271" s="182">
        <v>6</v>
      </c>
      <c r="C271" s="176" t="s">
        <v>1247</v>
      </c>
      <c r="D271" s="182">
        <f t="shared" si="4"/>
        <v>2014</v>
      </c>
      <c r="E271" s="176" t="s">
        <v>1277</v>
      </c>
      <c r="F271" s="176" t="s">
        <v>1278</v>
      </c>
      <c r="G271" s="190"/>
      <c r="H271" s="187" t="s">
        <v>1010</v>
      </c>
      <c r="I271" s="224">
        <f>DTP!E24</f>
        <v>365153.57</v>
      </c>
      <c r="K271" s="189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  <c r="AC271" s="189"/>
      <c r="AD271" s="189"/>
      <c r="AE271" s="189"/>
      <c r="AF271" s="189"/>
      <c r="AG271" s="189"/>
      <c r="AH271" s="189"/>
      <c r="AI271" s="189"/>
      <c r="AJ271" s="189"/>
      <c r="AK271" s="189"/>
      <c r="AL271" s="189"/>
      <c r="AM271" s="189"/>
      <c r="AN271" s="189"/>
      <c r="AO271" s="189"/>
      <c r="AP271" s="189"/>
      <c r="AQ271" s="189"/>
      <c r="AR271" s="189"/>
      <c r="AS271" s="189"/>
      <c r="AT271" s="189"/>
      <c r="AU271" s="189"/>
      <c r="AV271" s="189"/>
      <c r="AW271" s="189"/>
      <c r="AX271" s="189"/>
      <c r="AY271" s="189"/>
      <c r="AZ271" s="189"/>
      <c r="BA271" s="189"/>
      <c r="BB271" s="189"/>
      <c r="BC271" s="189"/>
      <c r="BD271" s="189"/>
      <c r="BE271" s="189"/>
      <c r="BF271" s="189"/>
      <c r="BG271" s="189"/>
      <c r="BH271" s="189"/>
      <c r="BI271" s="189"/>
      <c r="BJ271" s="189"/>
      <c r="BK271" s="189"/>
      <c r="BL271" s="189"/>
      <c r="BM271" s="189"/>
      <c r="BN271" s="189"/>
      <c r="BO271" s="189"/>
      <c r="BP271" s="189"/>
      <c r="BQ271" s="189"/>
      <c r="BR271" s="189"/>
      <c r="BS271" s="189"/>
      <c r="BT271" s="189"/>
      <c r="BU271" s="189"/>
      <c r="BV271" s="189"/>
      <c r="BW271" s="189"/>
      <c r="BX271" s="189"/>
      <c r="BY271" s="189"/>
      <c r="BZ271" s="189"/>
      <c r="CA271" s="189"/>
      <c r="CB271" s="189"/>
      <c r="CC271" s="189"/>
      <c r="CD271" s="189"/>
      <c r="CE271" s="189"/>
      <c r="CF271" s="189"/>
      <c r="CG271" s="189"/>
      <c r="CH271" s="189"/>
      <c r="CI271" s="189"/>
      <c r="CJ271" s="189"/>
      <c r="CK271" s="189"/>
      <c r="CL271" s="189"/>
      <c r="CM271" s="189"/>
      <c r="CN271" s="189"/>
      <c r="CO271" s="189"/>
      <c r="CP271" s="189"/>
      <c r="CQ271" s="189"/>
      <c r="CR271" s="189"/>
      <c r="CS271" s="189"/>
      <c r="CT271" s="189"/>
      <c r="CU271" s="189"/>
      <c r="CV271" s="189"/>
      <c r="CW271" s="189"/>
      <c r="CX271" s="189"/>
      <c r="CY271" s="189"/>
      <c r="CZ271" s="189"/>
      <c r="DA271" s="189"/>
      <c r="DB271" s="189"/>
      <c r="DC271" s="189"/>
      <c r="DD271" s="189"/>
      <c r="DE271" s="189"/>
      <c r="DF271" s="189"/>
      <c r="DG271" s="189"/>
      <c r="DH271" s="189"/>
      <c r="DI271" s="189"/>
      <c r="DJ271" s="189"/>
      <c r="DK271" s="189"/>
      <c r="DL271" s="189"/>
      <c r="DM271" s="189"/>
      <c r="DN271" s="189"/>
      <c r="DO271" s="189"/>
      <c r="DP271" s="189"/>
      <c r="DQ271" s="189"/>
      <c r="DR271" s="189"/>
      <c r="DS271" s="189"/>
      <c r="DT271" s="189"/>
      <c r="DU271" s="189"/>
      <c r="DV271" s="189"/>
      <c r="DW271" s="189"/>
      <c r="DX271" s="189"/>
      <c r="DY271" s="189"/>
      <c r="DZ271" s="189"/>
      <c r="EA271" s="189"/>
      <c r="EB271" s="189"/>
      <c r="EC271" s="189"/>
      <c r="ED271" s="189"/>
      <c r="EE271" s="189"/>
      <c r="EF271" s="189"/>
      <c r="EG271" s="189"/>
      <c r="EH271" s="189"/>
      <c r="EI271" s="189"/>
      <c r="EJ271" s="189"/>
      <c r="EK271" s="189"/>
      <c r="EL271" s="189"/>
      <c r="EM271" s="189"/>
      <c r="EN271" s="189"/>
      <c r="EO271" s="189"/>
      <c r="EP271" s="189"/>
      <c r="EQ271" s="189"/>
      <c r="ER271" s="189"/>
      <c r="ES271" s="189"/>
      <c r="ET271" s="189"/>
      <c r="EU271" s="189"/>
      <c r="EV271" s="189"/>
      <c r="EW271" s="189"/>
      <c r="EX271" s="189"/>
      <c r="EY271" s="189"/>
      <c r="EZ271" s="189"/>
      <c r="FA271" s="189"/>
      <c r="FB271" s="189"/>
      <c r="FC271" s="189"/>
      <c r="FD271" s="189"/>
      <c r="FE271" s="189"/>
    </row>
    <row r="272" spans="1:161" ht="15">
      <c r="A272" s="181"/>
      <c r="B272" s="182">
        <v>6</v>
      </c>
      <c r="C272" s="176" t="s">
        <v>1247</v>
      </c>
      <c r="D272" s="182">
        <f t="shared" si="4"/>
        <v>2014</v>
      </c>
      <c r="E272" s="176" t="s">
        <v>1279</v>
      </c>
      <c r="F272" s="176" t="s">
        <v>1280</v>
      </c>
      <c r="G272" s="190"/>
      <c r="H272" s="187" t="s">
        <v>1010</v>
      </c>
      <c r="I272" s="224">
        <f>DTP!E25</f>
        <v>0</v>
      </c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  <c r="AA272" s="189"/>
      <c r="AB272" s="189"/>
      <c r="AC272" s="189"/>
      <c r="AD272" s="189"/>
      <c r="AE272" s="189"/>
      <c r="AF272" s="189"/>
      <c r="AG272" s="189"/>
      <c r="AH272" s="189"/>
      <c r="AI272" s="189"/>
      <c r="AJ272" s="189"/>
      <c r="AK272" s="189"/>
      <c r="AL272" s="189"/>
      <c r="AM272" s="189"/>
      <c r="AN272" s="189"/>
      <c r="AO272" s="189"/>
      <c r="AP272" s="189"/>
      <c r="AQ272" s="189"/>
      <c r="AR272" s="189"/>
      <c r="AS272" s="189"/>
      <c r="AT272" s="189"/>
      <c r="AU272" s="189"/>
      <c r="AV272" s="189"/>
      <c r="AW272" s="189"/>
      <c r="AX272" s="189"/>
      <c r="AY272" s="189"/>
      <c r="AZ272" s="189"/>
      <c r="BA272" s="189"/>
      <c r="BB272" s="189"/>
      <c r="BC272" s="189"/>
      <c r="BD272" s="189"/>
      <c r="BE272" s="189"/>
      <c r="BF272" s="189"/>
      <c r="BG272" s="189"/>
      <c r="BH272" s="189"/>
      <c r="BI272" s="189"/>
      <c r="BJ272" s="189"/>
      <c r="BK272" s="189"/>
      <c r="BL272" s="189"/>
      <c r="BM272" s="189"/>
      <c r="BN272" s="189"/>
      <c r="BO272" s="189"/>
      <c r="BP272" s="189"/>
      <c r="BQ272" s="189"/>
      <c r="BR272" s="189"/>
      <c r="BS272" s="189"/>
      <c r="BT272" s="189"/>
      <c r="BU272" s="189"/>
      <c r="BV272" s="189"/>
      <c r="BW272" s="189"/>
      <c r="BX272" s="189"/>
      <c r="BY272" s="189"/>
      <c r="BZ272" s="189"/>
      <c r="CA272" s="189"/>
      <c r="CB272" s="189"/>
      <c r="CC272" s="189"/>
      <c r="CD272" s="189"/>
      <c r="CE272" s="189"/>
      <c r="CF272" s="189"/>
      <c r="CG272" s="189"/>
      <c r="CH272" s="189"/>
      <c r="CI272" s="189"/>
      <c r="CJ272" s="189"/>
      <c r="CK272" s="189"/>
      <c r="CL272" s="189"/>
      <c r="CM272" s="189"/>
      <c r="CN272" s="189"/>
      <c r="CO272" s="189"/>
      <c r="CP272" s="189"/>
      <c r="CQ272" s="189"/>
      <c r="CR272" s="189"/>
      <c r="CS272" s="189"/>
      <c r="CT272" s="189"/>
      <c r="CU272" s="189"/>
      <c r="CV272" s="189"/>
      <c r="CW272" s="189"/>
      <c r="CX272" s="189"/>
      <c r="CY272" s="189"/>
      <c r="CZ272" s="189"/>
      <c r="DA272" s="189"/>
      <c r="DB272" s="189"/>
      <c r="DC272" s="189"/>
      <c r="DD272" s="189"/>
      <c r="DE272" s="189"/>
      <c r="DF272" s="189"/>
      <c r="DG272" s="189"/>
      <c r="DH272" s="189"/>
      <c r="DI272" s="189"/>
      <c r="DJ272" s="189"/>
      <c r="DK272" s="189"/>
      <c r="DL272" s="189"/>
      <c r="DM272" s="189"/>
      <c r="DN272" s="189"/>
      <c r="DO272" s="189"/>
      <c r="DP272" s="189"/>
      <c r="DQ272" s="189"/>
      <c r="DR272" s="189"/>
      <c r="DS272" s="189"/>
      <c r="DT272" s="189"/>
      <c r="DU272" s="189"/>
      <c r="DV272" s="189"/>
      <c r="DW272" s="189"/>
      <c r="DX272" s="189"/>
      <c r="DY272" s="189"/>
      <c r="DZ272" s="189"/>
      <c r="EA272" s="189"/>
      <c r="EB272" s="189"/>
      <c r="EC272" s="189"/>
      <c r="ED272" s="189"/>
      <c r="EE272" s="189"/>
      <c r="EF272" s="189"/>
      <c r="EG272" s="189"/>
      <c r="EH272" s="189"/>
      <c r="EI272" s="189"/>
      <c r="EJ272" s="189"/>
      <c r="EK272" s="189"/>
      <c r="EL272" s="189"/>
      <c r="EM272" s="189"/>
      <c r="EN272" s="189"/>
      <c r="EO272" s="189"/>
      <c r="EP272" s="189"/>
      <c r="EQ272" s="189"/>
      <c r="ER272" s="189"/>
      <c r="ES272" s="189"/>
      <c r="ET272" s="189"/>
      <c r="EU272" s="189"/>
      <c r="EV272" s="189"/>
      <c r="EW272" s="189"/>
      <c r="EX272" s="189"/>
      <c r="EY272" s="189"/>
      <c r="EZ272" s="189"/>
      <c r="FA272" s="189"/>
      <c r="FB272" s="189"/>
      <c r="FC272" s="189"/>
      <c r="FD272" s="189"/>
      <c r="FE272" s="189"/>
    </row>
    <row r="273" spans="1:161" ht="15">
      <c r="A273" s="181"/>
      <c r="B273" s="182">
        <v>6</v>
      </c>
      <c r="C273" s="176" t="s">
        <v>1247</v>
      </c>
      <c r="D273" s="182">
        <f t="shared" si="4"/>
        <v>2014</v>
      </c>
      <c r="E273" s="176" t="s">
        <v>1281</v>
      </c>
      <c r="F273" s="176" t="s">
        <v>1282</v>
      </c>
      <c r="G273" s="190"/>
      <c r="H273" s="187" t="s">
        <v>1010</v>
      </c>
      <c r="I273" s="224">
        <f>DTP!E26</f>
        <v>0</v>
      </c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89"/>
      <c r="AC273" s="189"/>
      <c r="AD273" s="189"/>
      <c r="AE273" s="189"/>
      <c r="AF273" s="189"/>
      <c r="AG273" s="189"/>
      <c r="AH273" s="189"/>
      <c r="AI273" s="189"/>
      <c r="AJ273" s="189"/>
      <c r="AK273" s="189"/>
      <c r="AL273" s="189"/>
      <c r="AM273" s="189"/>
      <c r="AN273" s="189"/>
      <c r="AO273" s="189"/>
      <c r="AP273" s="189"/>
      <c r="AQ273" s="189"/>
      <c r="AR273" s="189"/>
      <c r="AS273" s="189"/>
      <c r="AT273" s="189"/>
      <c r="AU273" s="189"/>
      <c r="AV273" s="189"/>
      <c r="AW273" s="189"/>
      <c r="AX273" s="189"/>
      <c r="AY273" s="189"/>
      <c r="AZ273" s="189"/>
      <c r="BA273" s="189"/>
      <c r="BB273" s="189"/>
      <c r="BC273" s="189"/>
      <c r="BD273" s="189"/>
      <c r="BE273" s="189"/>
      <c r="BF273" s="189"/>
      <c r="BG273" s="189"/>
      <c r="BH273" s="189"/>
      <c r="BI273" s="189"/>
      <c r="BJ273" s="189"/>
      <c r="BK273" s="189"/>
      <c r="BL273" s="189"/>
      <c r="BM273" s="189"/>
      <c r="BN273" s="189"/>
      <c r="BO273" s="189"/>
      <c r="BP273" s="189"/>
      <c r="BQ273" s="189"/>
      <c r="BR273" s="189"/>
      <c r="BS273" s="189"/>
      <c r="BT273" s="189"/>
      <c r="BU273" s="189"/>
      <c r="BV273" s="189"/>
      <c r="BW273" s="189"/>
      <c r="BX273" s="189"/>
      <c r="BY273" s="189"/>
      <c r="BZ273" s="189"/>
      <c r="CA273" s="189"/>
      <c r="CB273" s="189"/>
      <c r="CC273" s="189"/>
      <c r="CD273" s="189"/>
      <c r="CE273" s="189"/>
      <c r="CF273" s="189"/>
      <c r="CG273" s="189"/>
      <c r="CH273" s="189"/>
      <c r="CI273" s="189"/>
      <c r="CJ273" s="189"/>
      <c r="CK273" s="189"/>
      <c r="CL273" s="189"/>
      <c r="CM273" s="189"/>
      <c r="CN273" s="189"/>
      <c r="CO273" s="189"/>
      <c r="CP273" s="189"/>
      <c r="CQ273" s="189"/>
      <c r="CR273" s="189"/>
      <c r="CS273" s="189"/>
      <c r="CT273" s="189"/>
      <c r="CU273" s="189"/>
      <c r="CV273" s="189"/>
      <c r="CW273" s="189"/>
      <c r="CX273" s="189"/>
      <c r="CY273" s="189"/>
      <c r="CZ273" s="189"/>
      <c r="DA273" s="189"/>
      <c r="DB273" s="189"/>
      <c r="DC273" s="189"/>
      <c r="DD273" s="189"/>
      <c r="DE273" s="189"/>
      <c r="DF273" s="189"/>
      <c r="DG273" s="189"/>
      <c r="DH273" s="189"/>
      <c r="DI273" s="189"/>
      <c r="DJ273" s="189"/>
      <c r="DK273" s="189"/>
      <c r="DL273" s="189"/>
      <c r="DM273" s="189"/>
      <c r="DN273" s="189"/>
      <c r="DO273" s="189"/>
      <c r="DP273" s="189"/>
      <c r="DQ273" s="189"/>
      <c r="DR273" s="189"/>
      <c r="DS273" s="189"/>
      <c r="DT273" s="189"/>
      <c r="DU273" s="189"/>
      <c r="DV273" s="189"/>
      <c r="DW273" s="189"/>
      <c r="DX273" s="189"/>
      <c r="DY273" s="189"/>
      <c r="DZ273" s="189"/>
      <c r="EA273" s="189"/>
      <c r="EB273" s="189"/>
      <c r="EC273" s="189"/>
      <c r="ED273" s="189"/>
      <c r="EE273" s="189"/>
      <c r="EF273" s="189"/>
      <c r="EG273" s="189"/>
      <c r="EH273" s="189"/>
      <c r="EI273" s="189"/>
      <c r="EJ273" s="189"/>
      <c r="EK273" s="189"/>
      <c r="EL273" s="189"/>
      <c r="EM273" s="189"/>
      <c r="EN273" s="189"/>
      <c r="EO273" s="189"/>
      <c r="EP273" s="189"/>
      <c r="EQ273" s="189"/>
      <c r="ER273" s="189"/>
      <c r="ES273" s="189"/>
      <c r="ET273" s="189"/>
      <c r="EU273" s="189"/>
      <c r="EV273" s="189"/>
      <c r="EW273" s="189"/>
      <c r="EX273" s="189"/>
      <c r="EY273" s="189"/>
      <c r="EZ273" s="189"/>
      <c r="FA273" s="189"/>
      <c r="FB273" s="189"/>
      <c r="FC273" s="189"/>
      <c r="FD273" s="189"/>
      <c r="FE273" s="189"/>
    </row>
    <row r="274" spans="1:161" ht="15">
      <c r="A274" s="181"/>
      <c r="B274" s="182">
        <v>6</v>
      </c>
      <c r="C274" s="176" t="s">
        <v>1247</v>
      </c>
      <c r="D274" s="182">
        <f t="shared" si="4"/>
        <v>2014</v>
      </c>
      <c r="E274" s="176" t="s">
        <v>1283</v>
      </c>
      <c r="F274" s="176" t="s">
        <v>1284</v>
      </c>
      <c r="G274" s="190"/>
      <c r="H274" s="187" t="s">
        <v>1010</v>
      </c>
      <c r="I274" s="224">
        <f>DTP!E27</f>
        <v>0</v>
      </c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  <c r="AB274" s="189"/>
      <c r="AC274" s="189"/>
      <c r="AD274" s="189"/>
      <c r="AE274" s="189"/>
      <c r="AF274" s="189"/>
      <c r="AG274" s="189"/>
      <c r="AH274" s="189"/>
      <c r="AI274" s="189"/>
      <c r="AJ274" s="189"/>
      <c r="AK274" s="189"/>
      <c r="AL274" s="189"/>
      <c r="AM274" s="189"/>
      <c r="AN274" s="189"/>
      <c r="AO274" s="189"/>
      <c r="AP274" s="189"/>
      <c r="AQ274" s="189"/>
      <c r="AR274" s="189"/>
      <c r="AS274" s="189"/>
      <c r="AT274" s="189"/>
      <c r="AU274" s="189"/>
      <c r="AV274" s="189"/>
      <c r="AW274" s="189"/>
      <c r="AX274" s="189"/>
      <c r="AY274" s="189"/>
      <c r="AZ274" s="189"/>
      <c r="BA274" s="189"/>
      <c r="BB274" s="189"/>
      <c r="BC274" s="189"/>
      <c r="BD274" s="189"/>
      <c r="BE274" s="189"/>
      <c r="BF274" s="189"/>
      <c r="BG274" s="189"/>
      <c r="BH274" s="189"/>
      <c r="BI274" s="189"/>
      <c r="BJ274" s="189"/>
      <c r="BK274" s="189"/>
      <c r="BL274" s="189"/>
      <c r="BM274" s="189"/>
      <c r="BN274" s="189"/>
      <c r="BO274" s="189"/>
      <c r="BP274" s="189"/>
      <c r="BQ274" s="189"/>
      <c r="BR274" s="189"/>
      <c r="BS274" s="189"/>
      <c r="BT274" s="189"/>
      <c r="BU274" s="189"/>
      <c r="BV274" s="189"/>
      <c r="BW274" s="189"/>
      <c r="BX274" s="189"/>
      <c r="BY274" s="189"/>
      <c r="BZ274" s="189"/>
      <c r="CA274" s="189"/>
      <c r="CB274" s="189"/>
      <c r="CC274" s="189"/>
      <c r="CD274" s="189"/>
      <c r="CE274" s="189"/>
      <c r="CF274" s="189"/>
      <c r="CG274" s="189"/>
      <c r="CH274" s="189"/>
      <c r="CI274" s="189"/>
      <c r="CJ274" s="189"/>
      <c r="CK274" s="189"/>
      <c r="CL274" s="189"/>
      <c r="CM274" s="189"/>
      <c r="CN274" s="189"/>
      <c r="CO274" s="189"/>
      <c r="CP274" s="189"/>
      <c r="CQ274" s="189"/>
      <c r="CR274" s="189"/>
      <c r="CS274" s="189"/>
      <c r="CT274" s="189"/>
      <c r="CU274" s="189"/>
      <c r="CV274" s="189"/>
      <c r="CW274" s="189"/>
      <c r="CX274" s="189"/>
      <c r="CY274" s="189"/>
      <c r="CZ274" s="189"/>
      <c r="DA274" s="189"/>
      <c r="DB274" s="189"/>
      <c r="DC274" s="189"/>
      <c r="DD274" s="189"/>
      <c r="DE274" s="189"/>
      <c r="DF274" s="189"/>
      <c r="DG274" s="189"/>
      <c r="DH274" s="189"/>
      <c r="DI274" s="189"/>
      <c r="DJ274" s="189"/>
      <c r="DK274" s="189"/>
      <c r="DL274" s="189"/>
      <c r="DM274" s="189"/>
      <c r="DN274" s="189"/>
      <c r="DO274" s="189"/>
      <c r="DP274" s="189"/>
      <c r="DQ274" s="189"/>
      <c r="DR274" s="189"/>
      <c r="DS274" s="189"/>
      <c r="DT274" s="189"/>
      <c r="DU274" s="189"/>
      <c r="DV274" s="189"/>
      <c r="DW274" s="189"/>
      <c r="DX274" s="189"/>
      <c r="DY274" s="189"/>
      <c r="DZ274" s="189"/>
      <c r="EA274" s="189"/>
      <c r="EB274" s="189"/>
      <c r="EC274" s="189"/>
      <c r="ED274" s="189"/>
      <c r="EE274" s="189"/>
      <c r="EF274" s="189"/>
      <c r="EG274" s="189"/>
      <c r="EH274" s="189"/>
      <c r="EI274" s="189"/>
      <c r="EJ274" s="189"/>
      <c r="EK274" s="189"/>
      <c r="EL274" s="189"/>
      <c r="EM274" s="189"/>
      <c r="EN274" s="189"/>
      <c r="EO274" s="189"/>
      <c r="EP274" s="189"/>
      <c r="EQ274" s="189"/>
      <c r="ER274" s="189"/>
      <c r="ES274" s="189"/>
      <c r="ET274" s="189"/>
      <c r="EU274" s="189"/>
      <c r="EV274" s="189"/>
      <c r="EW274" s="189"/>
      <c r="EX274" s="189"/>
      <c r="EY274" s="189"/>
      <c r="EZ274" s="189"/>
      <c r="FA274" s="189"/>
      <c r="FB274" s="189"/>
      <c r="FC274" s="189"/>
      <c r="FD274" s="189"/>
      <c r="FE274" s="189"/>
    </row>
    <row r="275" spans="1:161" ht="15">
      <c r="A275" s="181"/>
      <c r="B275" s="182">
        <v>6</v>
      </c>
      <c r="C275" s="176" t="s">
        <v>1247</v>
      </c>
      <c r="D275" s="182">
        <f t="shared" si="4"/>
        <v>2014</v>
      </c>
      <c r="E275" s="176" t="s">
        <v>1285</v>
      </c>
      <c r="F275" s="176" t="s">
        <v>1286</v>
      </c>
      <c r="G275" s="190"/>
      <c r="H275" s="187" t="s">
        <v>1010</v>
      </c>
      <c r="I275" s="224">
        <f>DTP!E28</f>
        <v>0</v>
      </c>
      <c r="J275" s="189"/>
      <c r="K275" s="189"/>
      <c r="L275" s="189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  <c r="AB275" s="189"/>
      <c r="AC275" s="189"/>
      <c r="AD275" s="189"/>
      <c r="AE275" s="189"/>
      <c r="AF275" s="189"/>
      <c r="AG275" s="189"/>
      <c r="AH275" s="189"/>
      <c r="AI275" s="189"/>
      <c r="AJ275" s="189"/>
      <c r="AK275" s="189"/>
      <c r="AL275" s="189"/>
      <c r="AM275" s="189"/>
      <c r="AN275" s="189"/>
      <c r="AO275" s="189"/>
      <c r="AP275" s="189"/>
      <c r="AQ275" s="189"/>
      <c r="AR275" s="189"/>
      <c r="AS275" s="189"/>
      <c r="AT275" s="189"/>
      <c r="AU275" s="189"/>
      <c r="AV275" s="189"/>
      <c r="AW275" s="189"/>
      <c r="AX275" s="189"/>
      <c r="AY275" s="189"/>
      <c r="AZ275" s="189"/>
      <c r="BA275" s="189"/>
      <c r="BB275" s="189"/>
      <c r="BC275" s="189"/>
      <c r="BD275" s="189"/>
      <c r="BE275" s="189"/>
      <c r="BF275" s="189"/>
      <c r="BG275" s="189"/>
      <c r="BH275" s="189"/>
      <c r="BI275" s="189"/>
      <c r="BJ275" s="189"/>
      <c r="BK275" s="189"/>
      <c r="BL275" s="189"/>
      <c r="BM275" s="189"/>
      <c r="BN275" s="189"/>
      <c r="BO275" s="189"/>
      <c r="BP275" s="189"/>
      <c r="BQ275" s="189"/>
      <c r="BR275" s="189"/>
      <c r="BS275" s="189"/>
      <c r="BT275" s="189"/>
      <c r="BU275" s="189"/>
      <c r="BV275" s="189"/>
      <c r="BW275" s="189"/>
      <c r="BX275" s="189"/>
      <c r="BY275" s="189"/>
      <c r="BZ275" s="189"/>
      <c r="CA275" s="189"/>
      <c r="CB275" s="189"/>
      <c r="CC275" s="189"/>
      <c r="CD275" s="189"/>
      <c r="CE275" s="189"/>
      <c r="CF275" s="189"/>
      <c r="CG275" s="189"/>
      <c r="CH275" s="189"/>
      <c r="CI275" s="189"/>
      <c r="CJ275" s="189"/>
      <c r="CK275" s="189"/>
      <c r="CL275" s="189"/>
      <c r="CM275" s="189"/>
      <c r="CN275" s="189"/>
      <c r="CO275" s="189"/>
      <c r="CP275" s="189"/>
      <c r="CQ275" s="189"/>
      <c r="CR275" s="189"/>
      <c r="CS275" s="189"/>
      <c r="CT275" s="189"/>
      <c r="CU275" s="189"/>
      <c r="CV275" s="189"/>
      <c r="CW275" s="189"/>
      <c r="CX275" s="189"/>
      <c r="CY275" s="189"/>
      <c r="CZ275" s="189"/>
      <c r="DA275" s="189"/>
      <c r="DB275" s="189"/>
      <c r="DC275" s="189"/>
      <c r="DD275" s="189"/>
      <c r="DE275" s="189"/>
      <c r="DF275" s="189"/>
      <c r="DG275" s="189"/>
      <c r="DH275" s="189"/>
      <c r="DI275" s="189"/>
      <c r="DJ275" s="189"/>
      <c r="DK275" s="189"/>
      <c r="DL275" s="189"/>
      <c r="DM275" s="189"/>
      <c r="DN275" s="189"/>
      <c r="DO275" s="189"/>
      <c r="DP275" s="189"/>
      <c r="DQ275" s="189"/>
      <c r="DR275" s="189"/>
      <c r="DS275" s="189"/>
      <c r="DT275" s="189"/>
      <c r="DU275" s="189"/>
      <c r="DV275" s="189"/>
      <c r="DW275" s="189"/>
      <c r="DX275" s="189"/>
      <c r="DY275" s="189"/>
      <c r="DZ275" s="189"/>
      <c r="EA275" s="189"/>
      <c r="EB275" s="189"/>
      <c r="EC275" s="189"/>
      <c r="ED275" s="189"/>
      <c r="EE275" s="189"/>
      <c r="EF275" s="189"/>
      <c r="EG275" s="189"/>
      <c r="EH275" s="189"/>
      <c r="EI275" s="189"/>
      <c r="EJ275" s="189"/>
      <c r="EK275" s="189"/>
      <c r="EL275" s="189"/>
      <c r="EM275" s="189"/>
      <c r="EN275" s="189"/>
      <c r="EO275" s="189"/>
      <c r="EP275" s="189"/>
      <c r="EQ275" s="189"/>
      <c r="ER275" s="189"/>
      <c r="ES275" s="189"/>
      <c r="ET275" s="189"/>
      <c r="EU275" s="189"/>
      <c r="EV275" s="189"/>
      <c r="EW275" s="189"/>
      <c r="EX275" s="189"/>
      <c r="EY275" s="189"/>
      <c r="EZ275" s="189"/>
      <c r="FA275" s="189"/>
      <c r="FB275" s="189"/>
      <c r="FC275" s="189"/>
      <c r="FD275" s="189"/>
      <c r="FE275" s="189"/>
    </row>
    <row r="276" spans="1:161" ht="15">
      <c r="A276" s="181"/>
      <c r="B276" s="182">
        <v>6</v>
      </c>
      <c r="C276" s="176" t="s">
        <v>1247</v>
      </c>
      <c r="D276" s="182">
        <f t="shared" si="4"/>
        <v>2014</v>
      </c>
      <c r="E276" s="176" t="s">
        <v>1287</v>
      </c>
      <c r="F276" s="176" t="s">
        <v>1288</v>
      </c>
      <c r="G276" s="190"/>
      <c r="H276" s="187" t="s">
        <v>1010</v>
      </c>
      <c r="I276" s="224">
        <f>DTP!E29</f>
        <v>0</v>
      </c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C276" s="189"/>
      <c r="AD276" s="189"/>
      <c r="AE276" s="189"/>
      <c r="AF276" s="189"/>
      <c r="AG276" s="189"/>
      <c r="AH276" s="189"/>
      <c r="AI276" s="189"/>
      <c r="AJ276" s="189"/>
      <c r="AK276" s="189"/>
      <c r="AL276" s="189"/>
      <c r="AM276" s="189"/>
      <c r="AN276" s="189"/>
      <c r="AO276" s="189"/>
      <c r="AP276" s="189"/>
      <c r="AQ276" s="189"/>
      <c r="AR276" s="189"/>
      <c r="AS276" s="189"/>
      <c r="AT276" s="189"/>
      <c r="AU276" s="189"/>
      <c r="AV276" s="189"/>
      <c r="AW276" s="189"/>
      <c r="AX276" s="189"/>
      <c r="AY276" s="189"/>
      <c r="AZ276" s="189"/>
      <c r="BA276" s="189"/>
      <c r="BB276" s="189"/>
      <c r="BC276" s="189"/>
      <c r="BD276" s="189"/>
      <c r="BE276" s="189"/>
      <c r="BF276" s="189"/>
      <c r="BG276" s="189"/>
      <c r="BH276" s="189"/>
      <c r="BI276" s="189"/>
      <c r="BJ276" s="189"/>
      <c r="BK276" s="189"/>
      <c r="BL276" s="189"/>
      <c r="BM276" s="189"/>
      <c r="BN276" s="189"/>
      <c r="BO276" s="189"/>
      <c r="BP276" s="189"/>
      <c r="BQ276" s="189"/>
      <c r="BR276" s="189"/>
      <c r="BS276" s="189"/>
      <c r="BT276" s="189"/>
      <c r="BU276" s="189"/>
      <c r="BV276" s="189"/>
      <c r="BW276" s="189"/>
      <c r="BX276" s="189"/>
      <c r="BY276" s="189"/>
      <c r="BZ276" s="189"/>
      <c r="CA276" s="189"/>
      <c r="CB276" s="189"/>
      <c r="CC276" s="189"/>
      <c r="CD276" s="189"/>
      <c r="CE276" s="189"/>
      <c r="CF276" s="189"/>
      <c r="CG276" s="189"/>
      <c r="CH276" s="189"/>
      <c r="CI276" s="189"/>
      <c r="CJ276" s="189"/>
      <c r="CK276" s="189"/>
      <c r="CL276" s="189"/>
      <c r="CM276" s="189"/>
      <c r="CN276" s="189"/>
      <c r="CO276" s="189"/>
      <c r="CP276" s="189"/>
      <c r="CQ276" s="189"/>
      <c r="CR276" s="189"/>
      <c r="CS276" s="189"/>
      <c r="CT276" s="189"/>
      <c r="CU276" s="189"/>
      <c r="CV276" s="189"/>
      <c r="CW276" s="189"/>
      <c r="CX276" s="189"/>
      <c r="CY276" s="189"/>
      <c r="CZ276" s="189"/>
      <c r="DA276" s="189"/>
      <c r="DB276" s="189"/>
      <c r="DC276" s="189"/>
      <c r="DD276" s="189"/>
      <c r="DE276" s="189"/>
      <c r="DF276" s="189"/>
      <c r="DG276" s="189"/>
      <c r="DH276" s="189"/>
      <c r="DI276" s="189"/>
      <c r="DJ276" s="189"/>
      <c r="DK276" s="189"/>
      <c r="DL276" s="189"/>
      <c r="DM276" s="189"/>
      <c r="DN276" s="189"/>
      <c r="DO276" s="189"/>
      <c r="DP276" s="189"/>
      <c r="DQ276" s="189"/>
      <c r="DR276" s="189"/>
      <c r="DS276" s="189"/>
      <c r="DT276" s="189"/>
      <c r="DU276" s="189"/>
      <c r="DV276" s="189"/>
      <c r="DW276" s="189"/>
      <c r="DX276" s="189"/>
      <c r="DY276" s="189"/>
      <c r="DZ276" s="189"/>
      <c r="EA276" s="189"/>
      <c r="EB276" s="189"/>
      <c r="EC276" s="189"/>
      <c r="ED276" s="189"/>
      <c r="EE276" s="189"/>
      <c r="EF276" s="189"/>
      <c r="EG276" s="189"/>
      <c r="EH276" s="189"/>
      <c r="EI276" s="189"/>
      <c r="EJ276" s="189"/>
      <c r="EK276" s="189"/>
      <c r="EL276" s="189"/>
      <c r="EM276" s="189"/>
      <c r="EN276" s="189"/>
      <c r="EO276" s="189"/>
      <c r="EP276" s="189"/>
      <c r="EQ276" s="189"/>
      <c r="ER276" s="189"/>
      <c r="ES276" s="189"/>
      <c r="ET276" s="189"/>
      <c r="EU276" s="189"/>
      <c r="EV276" s="189"/>
      <c r="EW276" s="189"/>
      <c r="EX276" s="189"/>
      <c r="EY276" s="189"/>
      <c r="EZ276" s="189"/>
      <c r="FA276" s="189"/>
      <c r="FB276" s="189"/>
      <c r="FC276" s="189"/>
      <c r="FD276" s="189"/>
      <c r="FE276" s="189"/>
    </row>
    <row r="277" spans="1:161" ht="15">
      <c r="A277" s="181"/>
      <c r="B277" s="182">
        <v>6</v>
      </c>
      <c r="C277" s="176" t="s">
        <v>1247</v>
      </c>
      <c r="D277" s="182">
        <f t="shared" si="4"/>
        <v>2014</v>
      </c>
      <c r="E277" s="176" t="s">
        <v>1289</v>
      </c>
      <c r="F277" s="176" t="s">
        <v>1290</v>
      </c>
      <c r="G277" s="190"/>
      <c r="H277" s="187" t="s">
        <v>1010</v>
      </c>
      <c r="I277" s="224">
        <f>DTP!E30</f>
        <v>0</v>
      </c>
      <c r="J277" s="189"/>
      <c r="K277" s="189"/>
      <c r="L277" s="189"/>
      <c r="M277" s="189"/>
      <c r="N277" s="189"/>
      <c r="O277" s="189"/>
      <c r="P277" s="189"/>
      <c r="Q277" s="189"/>
      <c r="R277" s="189"/>
      <c r="S277" s="189"/>
      <c r="T277" s="189"/>
      <c r="U277" s="189"/>
      <c r="V277" s="189"/>
      <c r="W277" s="189"/>
      <c r="X277" s="189"/>
      <c r="Y277" s="189"/>
      <c r="Z277" s="189"/>
      <c r="AA277" s="189"/>
      <c r="AB277" s="189"/>
      <c r="AC277" s="189"/>
      <c r="AD277" s="189"/>
      <c r="AE277" s="189"/>
      <c r="AF277" s="189"/>
      <c r="AG277" s="189"/>
      <c r="AH277" s="189"/>
      <c r="AI277" s="189"/>
      <c r="AJ277" s="189"/>
      <c r="AK277" s="189"/>
      <c r="AL277" s="189"/>
      <c r="AM277" s="189"/>
      <c r="AN277" s="189"/>
      <c r="AO277" s="189"/>
      <c r="AP277" s="189"/>
      <c r="AQ277" s="189"/>
      <c r="AR277" s="189"/>
      <c r="AS277" s="189"/>
      <c r="AT277" s="189"/>
      <c r="AU277" s="189"/>
      <c r="AV277" s="189"/>
      <c r="AW277" s="189"/>
      <c r="AX277" s="189"/>
      <c r="AY277" s="189"/>
      <c r="AZ277" s="189"/>
      <c r="BA277" s="189"/>
      <c r="BB277" s="189"/>
      <c r="BC277" s="189"/>
      <c r="BD277" s="189"/>
      <c r="BE277" s="189"/>
      <c r="BF277" s="189"/>
      <c r="BG277" s="189"/>
      <c r="BH277" s="189"/>
      <c r="BI277" s="189"/>
      <c r="BJ277" s="189"/>
      <c r="BK277" s="189"/>
      <c r="BL277" s="189"/>
      <c r="BM277" s="189"/>
      <c r="BN277" s="189"/>
      <c r="BO277" s="189"/>
      <c r="BP277" s="189"/>
      <c r="BQ277" s="189"/>
      <c r="BR277" s="189"/>
      <c r="BS277" s="189"/>
      <c r="BT277" s="189"/>
      <c r="BU277" s="189"/>
      <c r="BV277" s="189"/>
      <c r="BW277" s="189"/>
      <c r="BX277" s="189"/>
      <c r="BY277" s="189"/>
      <c r="BZ277" s="189"/>
      <c r="CA277" s="189"/>
      <c r="CB277" s="189"/>
      <c r="CC277" s="189"/>
      <c r="CD277" s="189"/>
      <c r="CE277" s="189"/>
      <c r="CF277" s="189"/>
      <c r="CG277" s="189"/>
      <c r="CH277" s="189"/>
      <c r="CI277" s="189"/>
      <c r="CJ277" s="189"/>
      <c r="CK277" s="189"/>
      <c r="CL277" s="189"/>
      <c r="CM277" s="189"/>
      <c r="CN277" s="189"/>
      <c r="CO277" s="189"/>
      <c r="CP277" s="189"/>
      <c r="CQ277" s="189"/>
      <c r="CR277" s="189"/>
      <c r="CS277" s="189"/>
      <c r="CT277" s="189"/>
      <c r="CU277" s="189"/>
      <c r="CV277" s="189"/>
      <c r="CW277" s="189"/>
      <c r="CX277" s="189"/>
      <c r="CY277" s="189"/>
      <c r="CZ277" s="189"/>
      <c r="DA277" s="189"/>
      <c r="DB277" s="189"/>
      <c r="DC277" s="189"/>
      <c r="DD277" s="189"/>
      <c r="DE277" s="189"/>
      <c r="DF277" s="189"/>
      <c r="DG277" s="189"/>
      <c r="DH277" s="189"/>
      <c r="DI277" s="189"/>
      <c r="DJ277" s="189"/>
      <c r="DK277" s="189"/>
      <c r="DL277" s="189"/>
      <c r="DM277" s="189"/>
      <c r="DN277" s="189"/>
      <c r="DO277" s="189"/>
      <c r="DP277" s="189"/>
      <c r="DQ277" s="189"/>
      <c r="DR277" s="189"/>
      <c r="DS277" s="189"/>
      <c r="DT277" s="189"/>
      <c r="DU277" s="189"/>
      <c r="DV277" s="189"/>
      <c r="DW277" s="189"/>
      <c r="DX277" s="189"/>
      <c r="DY277" s="189"/>
      <c r="DZ277" s="189"/>
      <c r="EA277" s="189"/>
      <c r="EB277" s="189"/>
      <c r="EC277" s="189"/>
      <c r="ED277" s="189"/>
      <c r="EE277" s="189"/>
      <c r="EF277" s="189"/>
      <c r="EG277" s="189"/>
      <c r="EH277" s="189"/>
      <c r="EI277" s="189"/>
      <c r="EJ277" s="189"/>
      <c r="EK277" s="189"/>
      <c r="EL277" s="189"/>
      <c r="EM277" s="189"/>
      <c r="EN277" s="189"/>
      <c r="EO277" s="189"/>
      <c r="EP277" s="189"/>
      <c r="EQ277" s="189"/>
      <c r="ER277" s="189"/>
      <c r="ES277" s="189"/>
      <c r="ET277" s="189"/>
      <c r="EU277" s="189"/>
      <c r="EV277" s="189"/>
      <c r="EW277" s="189"/>
      <c r="EX277" s="189"/>
      <c r="EY277" s="189"/>
      <c r="EZ277" s="189"/>
      <c r="FA277" s="189"/>
      <c r="FB277" s="189"/>
      <c r="FC277" s="189"/>
      <c r="FD277" s="189"/>
      <c r="FE277" s="189"/>
    </row>
    <row r="278" spans="1:161" ht="15">
      <c r="A278" s="181"/>
      <c r="B278" s="182">
        <v>6</v>
      </c>
      <c r="C278" s="176" t="s">
        <v>1247</v>
      </c>
      <c r="D278" s="182">
        <f t="shared" si="4"/>
        <v>2014</v>
      </c>
      <c r="E278" s="176" t="s">
        <v>1291</v>
      </c>
      <c r="F278" s="176" t="s">
        <v>1292</v>
      </c>
      <c r="G278" s="190"/>
      <c r="H278" s="187" t="s">
        <v>1010</v>
      </c>
      <c r="I278" s="224">
        <f>DTP!E31</f>
        <v>0</v>
      </c>
      <c r="J278" s="189"/>
      <c r="K278" s="189"/>
      <c r="L278" s="189"/>
      <c r="M278" s="189"/>
      <c r="N278" s="189"/>
      <c r="O278" s="189"/>
      <c r="P278" s="189"/>
      <c r="Q278" s="189"/>
      <c r="R278" s="189"/>
      <c r="S278" s="189"/>
      <c r="T278" s="189"/>
      <c r="U278" s="189"/>
      <c r="V278" s="189"/>
      <c r="W278" s="189"/>
      <c r="X278" s="189"/>
      <c r="Y278" s="189"/>
      <c r="Z278" s="189"/>
      <c r="AA278" s="189"/>
      <c r="AB278" s="189"/>
      <c r="AC278" s="189"/>
      <c r="AD278" s="189"/>
      <c r="AE278" s="189"/>
      <c r="AF278" s="189"/>
      <c r="AG278" s="189"/>
      <c r="AH278" s="189"/>
      <c r="AI278" s="189"/>
      <c r="AJ278" s="189"/>
      <c r="AK278" s="189"/>
      <c r="AL278" s="189"/>
      <c r="AM278" s="189"/>
      <c r="AN278" s="189"/>
      <c r="AO278" s="189"/>
      <c r="AP278" s="189"/>
      <c r="AQ278" s="189"/>
      <c r="AR278" s="189"/>
      <c r="AS278" s="189"/>
      <c r="AT278" s="189"/>
      <c r="AU278" s="189"/>
      <c r="AV278" s="189"/>
      <c r="AW278" s="189"/>
      <c r="AX278" s="189"/>
      <c r="AY278" s="189"/>
      <c r="AZ278" s="189"/>
      <c r="BA278" s="189"/>
      <c r="BB278" s="189"/>
      <c r="BC278" s="189"/>
      <c r="BD278" s="189"/>
      <c r="BE278" s="189"/>
      <c r="BF278" s="189"/>
      <c r="BG278" s="189"/>
      <c r="BH278" s="189"/>
      <c r="BI278" s="189"/>
      <c r="BJ278" s="189"/>
      <c r="BK278" s="189"/>
      <c r="BL278" s="189"/>
      <c r="BM278" s="189"/>
      <c r="BN278" s="189"/>
      <c r="BO278" s="189"/>
      <c r="BP278" s="189"/>
      <c r="BQ278" s="189"/>
      <c r="BR278" s="189"/>
      <c r="BS278" s="189"/>
      <c r="BT278" s="189"/>
      <c r="BU278" s="189"/>
      <c r="BV278" s="189"/>
      <c r="BW278" s="189"/>
      <c r="BX278" s="189"/>
      <c r="BY278" s="189"/>
      <c r="BZ278" s="189"/>
      <c r="CA278" s="189"/>
      <c r="CB278" s="189"/>
      <c r="CC278" s="189"/>
      <c r="CD278" s="189"/>
      <c r="CE278" s="189"/>
      <c r="CF278" s="189"/>
      <c r="CG278" s="189"/>
      <c r="CH278" s="189"/>
      <c r="CI278" s="189"/>
      <c r="CJ278" s="189"/>
      <c r="CK278" s="189"/>
      <c r="CL278" s="189"/>
      <c r="CM278" s="189"/>
      <c r="CN278" s="189"/>
      <c r="CO278" s="189"/>
      <c r="CP278" s="189"/>
      <c r="CQ278" s="189"/>
      <c r="CR278" s="189"/>
      <c r="CS278" s="189"/>
      <c r="CT278" s="189"/>
      <c r="CU278" s="189"/>
      <c r="CV278" s="189"/>
      <c r="CW278" s="189"/>
      <c r="CX278" s="189"/>
      <c r="CY278" s="189"/>
      <c r="CZ278" s="189"/>
      <c r="DA278" s="189"/>
      <c r="DB278" s="189"/>
      <c r="DC278" s="189"/>
      <c r="DD278" s="189"/>
      <c r="DE278" s="189"/>
      <c r="DF278" s="189"/>
      <c r="DG278" s="189"/>
      <c r="DH278" s="189"/>
      <c r="DI278" s="189"/>
      <c r="DJ278" s="189"/>
      <c r="DK278" s="189"/>
      <c r="DL278" s="189"/>
      <c r="DM278" s="189"/>
      <c r="DN278" s="189"/>
      <c r="DO278" s="189"/>
      <c r="DP278" s="189"/>
      <c r="DQ278" s="189"/>
      <c r="DR278" s="189"/>
      <c r="DS278" s="189"/>
      <c r="DT278" s="189"/>
      <c r="DU278" s="189"/>
      <c r="DV278" s="189"/>
      <c r="DW278" s="189"/>
      <c r="DX278" s="189"/>
      <c r="DY278" s="189"/>
      <c r="DZ278" s="189"/>
      <c r="EA278" s="189"/>
      <c r="EB278" s="189"/>
      <c r="EC278" s="189"/>
      <c r="ED278" s="189"/>
      <c r="EE278" s="189"/>
      <c r="EF278" s="189"/>
      <c r="EG278" s="189"/>
      <c r="EH278" s="189"/>
      <c r="EI278" s="189"/>
      <c r="EJ278" s="189"/>
      <c r="EK278" s="189"/>
      <c r="EL278" s="189"/>
      <c r="EM278" s="189"/>
      <c r="EN278" s="189"/>
      <c r="EO278" s="189"/>
      <c r="EP278" s="189"/>
      <c r="EQ278" s="189"/>
      <c r="ER278" s="189"/>
      <c r="ES278" s="189"/>
      <c r="ET278" s="189"/>
      <c r="EU278" s="189"/>
      <c r="EV278" s="189"/>
      <c r="EW278" s="189"/>
      <c r="EX278" s="189"/>
      <c r="EY278" s="189"/>
      <c r="EZ278" s="189"/>
      <c r="FA278" s="189"/>
      <c r="FB278" s="189"/>
      <c r="FC278" s="189"/>
      <c r="FD278" s="189"/>
      <c r="FE278" s="189"/>
    </row>
    <row r="279" spans="1:161" ht="15">
      <c r="A279" s="181"/>
      <c r="B279" s="182">
        <v>6</v>
      </c>
      <c r="C279" s="176" t="s">
        <v>1247</v>
      </c>
      <c r="D279" s="182">
        <f t="shared" si="4"/>
        <v>2014</v>
      </c>
      <c r="E279" s="176" t="s">
        <v>1293</v>
      </c>
      <c r="F279" s="176" t="s">
        <v>1294</v>
      </c>
      <c r="G279" s="190"/>
      <c r="H279" s="187" t="s">
        <v>1010</v>
      </c>
      <c r="I279" s="224">
        <f>DTP!E32</f>
        <v>0</v>
      </c>
      <c r="J279" s="189"/>
      <c r="K279" s="189"/>
      <c r="L279" s="189"/>
      <c r="M279" s="189"/>
      <c r="N279" s="189"/>
      <c r="O279" s="189"/>
      <c r="P279" s="189"/>
      <c r="Q279" s="189"/>
      <c r="R279" s="189"/>
      <c r="S279" s="189"/>
      <c r="T279" s="189"/>
      <c r="U279" s="189"/>
      <c r="V279" s="189"/>
      <c r="W279" s="189"/>
      <c r="X279" s="189"/>
      <c r="Y279" s="189"/>
      <c r="Z279" s="189"/>
      <c r="AA279" s="189"/>
      <c r="AB279" s="189"/>
      <c r="AC279" s="189"/>
      <c r="AD279" s="189"/>
      <c r="AE279" s="189"/>
      <c r="AF279" s="189"/>
      <c r="AG279" s="189"/>
      <c r="AH279" s="189"/>
      <c r="AI279" s="189"/>
      <c r="AJ279" s="189"/>
      <c r="AK279" s="189"/>
      <c r="AL279" s="189"/>
      <c r="AM279" s="189"/>
      <c r="AN279" s="189"/>
      <c r="AO279" s="189"/>
      <c r="AP279" s="189"/>
      <c r="AQ279" s="189"/>
      <c r="AR279" s="189"/>
      <c r="AS279" s="189"/>
      <c r="AT279" s="189"/>
      <c r="AU279" s="189"/>
      <c r="AV279" s="189"/>
      <c r="AW279" s="189"/>
      <c r="AX279" s="189"/>
      <c r="AY279" s="189"/>
      <c r="AZ279" s="189"/>
      <c r="BA279" s="189"/>
      <c r="BB279" s="189"/>
      <c r="BC279" s="189"/>
      <c r="BD279" s="189"/>
      <c r="BE279" s="189"/>
      <c r="BF279" s="189"/>
      <c r="BG279" s="189"/>
      <c r="BH279" s="189"/>
      <c r="BI279" s="189"/>
      <c r="BJ279" s="189"/>
      <c r="BK279" s="189"/>
      <c r="BL279" s="189"/>
      <c r="BM279" s="189"/>
      <c r="BN279" s="189"/>
      <c r="BO279" s="189"/>
      <c r="BP279" s="189"/>
      <c r="BQ279" s="189"/>
      <c r="BR279" s="189"/>
      <c r="BS279" s="189"/>
      <c r="BT279" s="189"/>
      <c r="BU279" s="189"/>
      <c r="BV279" s="189"/>
      <c r="BW279" s="189"/>
      <c r="BX279" s="189"/>
      <c r="BY279" s="189"/>
      <c r="BZ279" s="189"/>
      <c r="CA279" s="189"/>
      <c r="CB279" s="189"/>
      <c r="CC279" s="189"/>
      <c r="CD279" s="189"/>
      <c r="CE279" s="189"/>
      <c r="CF279" s="189"/>
      <c r="CG279" s="189"/>
      <c r="CH279" s="189"/>
      <c r="CI279" s="189"/>
      <c r="CJ279" s="189"/>
      <c r="CK279" s="189"/>
      <c r="CL279" s="189"/>
      <c r="CM279" s="189"/>
      <c r="CN279" s="189"/>
      <c r="CO279" s="189"/>
      <c r="CP279" s="189"/>
      <c r="CQ279" s="189"/>
      <c r="CR279" s="189"/>
      <c r="CS279" s="189"/>
      <c r="CT279" s="189"/>
      <c r="CU279" s="189"/>
      <c r="CV279" s="189"/>
      <c r="CW279" s="189"/>
      <c r="CX279" s="189"/>
      <c r="CY279" s="189"/>
      <c r="CZ279" s="189"/>
      <c r="DA279" s="189"/>
      <c r="DB279" s="189"/>
      <c r="DC279" s="189"/>
      <c r="DD279" s="189"/>
      <c r="DE279" s="189"/>
      <c r="DF279" s="189"/>
      <c r="DG279" s="189"/>
      <c r="DH279" s="189"/>
      <c r="DI279" s="189"/>
      <c r="DJ279" s="189"/>
      <c r="DK279" s="189"/>
      <c r="DL279" s="189"/>
      <c r="DM279" s="189"/>
      <c r="DN279" s="189"/>
      <c r="DO279" s="189"/>
      <c r="DP279" s="189"/>
      <c r="DQ279" s="189"/>
      <c r="DR279" s="189"/>
      <c r="DS279" s="189"/>
      <c r="DT279" s="189"/>
      <c r="DU279" s="189"/>
      <c r="DV279" s="189"/>
      <c r="DW279" s="189"/>
      <c r="DX279" s="189"/>
      <c r="DY279" s="189"/>
      <c r="DZ279" s="189"/>
      <c r="EA279" s="189"/>
      <c r="EB279" s="189"/>
      <c r="EC279" s="189"/>
      <c r="ED279" s="189"/>
      <c r="EE279" s="189"/>
      <c r="EF279" s="189"/>
      <c r="EG279" s="189"/>
      <c r="EH279" s="189"/>
      <c r="EI279" s="189"/>
      <c r="EJ279" s="189"/>
      <c r="EK279" s="189"/>
      <c r="EL279" s="189"/>
      <c r="EM279" s="189"/>
      <c r="EN279" s="189"/>
      <c r="EO279" s="189"/>
      <c r="EP279" s="189"/>
      <c r="EQ279" s="189"/>
      <c r="ER279" s="189"/>
      <c r="ES279" s="189"/>
      <c r="ET279" s="189"/>
      <c r="EU279" s="189"/>
      <c r="EV279" s="189"/>
      <c r="EW279" s="189"/>
      <c r="EX279" s="189"/>
      <c r="EY279" s="189"/>
      <c r="EZ279" s="189"/>
      <c r="FA279" s="189"/>
      <c r="FB279" s="189"/>
      <c r="FC279" s="189"/>
      <c r="FD279" s="189"/>
      <c r="FE279" s="189"/>
    </row>
    <row r="280" spans="1:161" ht="15">
      <c r="A280" s="181"/>
      <c r="B280" s="182">
        <v>6</v>
      </c>
      <c r="C280" s="176" t="s">
        <v>1247</v>
      </c>
      <c r="D280" s="182">
        <f t="shared" si="4"/>
        <v>2014</v>
      </c>
      <c r="E280" s="176" t="s">
        <v>1295</v>
      </c>
      <c r="F280" s="176" t="s">
        <v>1296</v>
      </c>
      <c r="G280" s="190"/>
      <c r="H280" s="187" t="s">
        <v>1010</v>
      </c>
      <c r="I280" s="224">
        <f>DTP!E33</f>
        <v>0</v>
      </c>
      <c r="J280" s="189"/>
      <c r="K280" s="189"/>
      <c r="L280" s="189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  <c r="AA280" s="189"/>
      <c r="AB280" s="189"/>
      <c r="AC280" s="189"/>
      <c r="AD280" s="189"/>
      <c r="AE280" s="189"/>
      <c r="AF280" s="189"/>
      <c r="AG280" s="189"/>
      <c r="AH280" s="189"/>
      <c r="AI280" s="189"/>
      <c r="AJ280" s="189"/>
      <c r="AK280" s="189"/>
      <c r="AL280" s="189"/>
      <c r="AM280" s="189"/>
      <c r="AN280" s="189"/>
      <c r="AO280" s="189"/>
      <c r="AP280" s="189"/>
      <c r="AQ280" s="189"/>
      <c r="AR280" s="189"/>
      <c r="AS280" s="189"/>
      <c r="AT280" s="189"/>
      <c r="AU280" s="189"/>
      <c r="AV280" s="189"/>
      <c r="AW280" s="189"/>
      <c r="AX280" s="189"/>
      <c r="AY280" s="189"/>
      <c r="AZ280" s="189"/>
      <c r="BA280" s="189"/>
      <c r="BB280" s="189"/>
      <c r="BC280" s="189"/>
      <c r="BD280" s="189"/>
      <c r="BE280" s="189"/>
      <c r="BF280" s="189"/>
      <c r="BG280" s="189"/>
      <c r="BH280" s="189"/>
      <c r="BI280" s="189"/>
      <c r="BJ280" s="189"/>
      <c r="BK280" s="189"/>
      <c r="BL280" s="189"/>
      <c r="BM280" s="189"/>
      <c r="BN280" s="189"/>
      <c r="BO280" s="189"/>
      <c r="BP280" s="189"/>
      <c r="BQ280" s="189"/>
      <c r="BR280" s="189"/>
      <c r="BS280" s="189"/>
      <c r="BT280" s="189"/>
      <c r="BU280" s="189"/>
      <c r="BV280" s="189"/>
      <c r="BW280" s="189"/>
      <c r="BX280" s="189"/>
      <c r="BY280" s="189"/>
      <c r="BZ280" s="189"/>
      <c r="CA280" s="189"/>
      <c r="CB280" s="189"/>
      <c r="CC280" s="189"/>
      <c r="CD280" s="189"/>
      <c r="CE280" s="189"/>
      <c r="CF280" s="189"/>
      <c r="CG280" s="189"/>
      <c r="CH280" s="189"/>
      <c r="CI280" s="189"/>
      <c r="CJ280" s="189"/>
      <c r="CK280" s="189"/>
      <c r="CL280" s="189"/>
      <c r="CM280" s="189"/>
      <c r="CN280" s="189"/>
      <c r="CO280" s="189"/>
      <c r="CP280" s="189"/>
      <c r="CQ280" s="189"/>
      <c r="CR280" s="189"/>
      <c r="CS280" s="189"/>
      <c r="CT280" s="189"/>
      <c r="CU280" s="189"/>
      <c r="CV280" s="189"/>
      <c r="CW280" s="189"/>
      <c r="CX280" s="189"/>
      <c r="CY280" s="189"/>
      <c r="CZ280" s="189"/>
      <c r="DA280" s="189"/>
      <c r="DB280" s="189"/>
      <c r="DC280" s="189"/>
      <c r="DD280" s="189"/>
      <c r="DE280" s="189"/>
      <c r="DF280" s="189"/>
      <c r="DG280" s="189"/>
      <c r="DH280" s="189"/>
      <c r="DI280" s="189"/>
      <c r="DJ280" s="189"/>
      <c r="DK280" s="189"/>
      <c r="DL280" s="189"/>
      <c r="DM280" s="189"/>
      <c r="DN280" s="189"/>
      <c r="DO280" s="189"/>
      <c r="DP280" s="189"/>
      <c r="DQ280" s="189"/>
      <c r="DR280" s="189"/>
      <c r="DS280" s="189"/>
      <c r="DT280" s="189"/>
      <c r="DU280" s="189"/>
      <c r="DV280" s="189"/>
      <c r="DW280" s="189"/>
      <c r="DX280" s="189"/>
      <c r="DY280" s="189"/>
      <c r="DZ280" s="189"/>
      <c r="EA280" s="189"/>
      <c r="EB280" s="189"/>
      <c r="EC280" s="189"/>
      <c r="ED280" s="189"/>
      <c r="EE280" s="189"/>
      <c r="EF280" s="189"/>
      <c r="EG280" s="189"/>
      <c r="EH280" s="189"/>
      <c r="EI280" s="189"/>
      <c r="EJ280" s="189"/>
      <c r="EK280" s="189"/>
      <c r="EL280" s="189"/>
      <c r="EM280" s="189"/>
      <c r="EN280" s="189"/>
      <c r="EO280" s="189"/>
      <c r="EP280" s="189"/>
      <c r="EQ280" s="189"/>
      <c r="ER280" s="189"/>
      <c r="ES280" s="189"/>
      <c r="ET280" s="189"/>
      <c r="EU280" s="189"/>
      <c r="EV280" s="189"/>
      <c r="EW280" s="189"/>
      <c r="EX280" s="189"/>
      <c r="EY280" s="189"/>
      <c r="EZ280" s="189"/>
      <c r="FA280" s="189"/>
      <c r="FB280" s="189"/>
      <c r="FC280" s="189"/>
      <c r="FD280" s="189"/>
      <c r="FE280" s="189"/>
    </row>
    <row r="281" spans="1:161" ht="15">
      <c r="A281" s="181"/>
      <c r="B281" s="182">
        <v>6</v>
      </c>
      <c r="C281" s="176" t="s">
        <v>1247</v>
      </c>
      <c r="D281" s="182">
        <f t="shared" si="4"/>
        <v>2014</v>
      </c>
      <c r="E281" s="176" t="s">
        <v>1297</v>
      </c>
      <c r="F281" s="176" t="s">
        <v>1298</v>
      </c>
      <c r="G281" s="190" t="s">
        <v>1299</v>
      </c>
      <c r="H281" s="187" t="s">
        <v>1010</v>
      </c>
      <c r="I281" s="224">
        <f>DTP!E34</f>
        <v>855019.89</v>
      </c>
      <c r="J281" s="189"/>
      <c r="K281" s="189"/>
      <c r="L281" s="189"/>
      <c r="M281" s="189"/>
      <c r="N281" s="189"/>
      <c r="O281" s="189"/>
      <c r="P281" s="189"/>
      <c r="Q281" s="189"/>
      <c r="R281" s="189"/>
      <c r="S281" s="189"/>
      <c r="T281" s="189"/>
      <c r="U281" s="189"/>
      <c r="V281" s="189"/>
      <c r="W281" s="189"/>
      <c r="X281" s="189"/>
      <c r="Y281" s="189"/>
      <c r="Z281" s="189"/>
      <c r="AA281" s="189"/>
      <c r="AB281" s="189"/>
      <c r="AC281" s="189"/>
      <c r="AD281" s="189"/>
      <c r="AE281" s="189"/>
      <c r="AF281" s="189"/>
      <c r="AG281" s="189"/>
      <c r="AH281" s="189"/>
      <c r="AI281" s="189"/>
      <c r="AJ281" s="189"/>
      <c r="AK281" s="189"/>
      <c r="AL281" s="189"/>
      <c r="AM281" s="189"/>
      <c r="AN281" s="189"/>
      <c r="AO281" s="189"/>
      <c r="AP281" s="189"/>
      <c r="AQ281" s="189"/>
      <c r="AR281" s="189"/>
      <c r="AS281" s="189"/>
      <c r="AT281" s="189"/>
      <c r="AU281" s="189"/>
      <c r="AV281" s="189"/>
      <c r="AW281" s="189"/>
      <c r="AX281" s="189"/>
      <c r="AY281" s="189"/>
      <c r="AZ281" s="189"/>
      <c r="BA281" s="189"/>
      <c r="BB281" s="189"/>
      <c r="BC281" s="189"/>
      <c r="BD281" s="189"/>
      <c r="BE281" s="189"/>
      <c r="BF281" s="189"/>
      <c r="BG281" s="189"/>
      <c r="BH281" s="189"/>
      <c r="BI281" s="189"/>
      <c r="BJ281" s="189"/>
      <c r="BK281" s="189"/>
      <c r="BL281" s="189"/>
      <c r="BM281" s="189"/>
      <c r="BN281" s="189"/>
      <c r="BO281" s="189"/>
      <c r="BP281" s="189"/>
      <c r="BQ281" s="189"/>
      <c r="BR281" s="189"/>
      <c r="BS281" s="189"/>
      <c r="BT281" s="189"/>
      <c r="BU281" s="189"/>
      <c r="BV281" s="189"/>
      <c r="BW281" s="189"/>
      <c r="BX281" s="189"/>
      <c r="BY281" s="189"/>
      <c r="BZ281" s="189"/>
      <c r="CA281" s="189"/>
      <c r="CB281" s="189"/>
      <c r="CC281" s="189"/>
      <c r="CD281" s="189"/>
      <c r="CE281" s="189"/>
      <c r="CF281" s="189"/>
      <c r="CG281" s="189"/>
      <c r="CH281" s="189"/>
      <c r="CI281" s="189"/>
      <c r="CJ281" s="189"/>
      <c r="CK281" s="189"/>
      <c r="CL281" s="189"/>
      <c r="CM281" s="189"/>
      <c r="CN281" s="189"/>
      <c r="CO281" s="189"/>
      <c r="CP281" s="189"/>
      <c r="CQ281" s="189"/>
      <c r="CR281" s="189"/>
      <c r="CS281" s="189"/>
      <c r="CT281" s="189"/>
      <c r="CU281" s="189"/>
      <c r="CV281" s="189"/>
      <c r="CW281" s="189"/>
      <c r="CX281" s="189"/>
      <c r="CY281" s="189"/>
      <c r="CZ281" s="189"/>
      <c r="DA281" s="189"/>
      <c r="DB281" s="189"/>
      <c r="DC281" s="189"/>
      <c r="DD281" s="189"/>
      <c r="DE281" s="189"/>
      <c r="DF281" s="189"/>
      <c r="DG281" s="189"/>
      <c r="DH281" s="189"/>
      <c r="DI281" s="189"/>
      <c r="DJ281" s="189"/>
      <c r="DK281" s="189"/>
      <c r="DL281" s="189"/>
      <c r="DM281" s="189"/>
      <c r="DN281" s="189"/>
      <c r="DO281" s="189"/>
      <c r="DP281" s="189"/>
      <c r="DQ281" s="189"/>
      <c r="DR281" s="189"/>
      <c r="DS281" s="189"/>
      <c r="DT281" s="189"/>
      <c r="DU281" s="189"/>
      <c r="DV281" s="189"/>
      <c r="DW281" s="189"/>
      <c r="DX281" s="189"/>
      <c r="DY281" s="189"/>
      <c r="DZ281" s="189"/>
      <c r="EA281" s="189"/>
      <c r="EB281" s="189"/>
      <c r="EC281" s="189"/>
      <c r="ED281" s="189"/>
      <c r="EE281" s="189"/>
      <c r="EF281" s="189"/>
      <c r="EG281" s="189"/>
      <c r="EH281" s="189"/>
      <c r="EI281" s="189"/>
      <c r="EJ281" s="189"/>
      <c r="EK281" s="189"/>
      <c r="EL281" s="189"/>
      <c r="EM281" s="189"/>
      <c r="EN281" s="189"/>
      <c r="EO281" s="189"/>
      <c r="EP281" s="189"/>
      <c r="EQ281" s="189"/>
      <c r="ER281" s="189"/>
      <c r="ES281" s="189"/>
      <c r="ET281" s="189"/>
      <c r="EU281" s="189"/>
      <c r="EV281" s="189"/>
      <c r="EW281" s="189"/>
      <c r="EX281" s="189"/>
      <c r="EY281" s="189"/>
      <c r="EZ281" s="189"/>
      <c r="FA281" s="189"/>
      <c r="FB281" s="189"/>
      <c r="FC281" s="189"/>
      <c r="FD281" s="189"/>
      <c r="FE281" s="189"/>
    </row>
    <row r="282" spans="1:161" ht="15">
      <c r="A282" s="181"/>
      <c r="B282" s="182">
        <v>6</v>
      </c>
      <c r="C282" s="176" t="s">
        <v>1247</v>
      </c>
      <c r="D282" s="182">
        <f t="shared" si="4"/>
        <v>2014</v>
      </c>
      <c r="E282" s="176" t="s">
        <v>1300</v>
      </c>
      <c r="F282" s="176" t="s">
        <v>1301</v>
      </c>
      <c r="G282" s="190" t="s">
        <v>1302</v>
      </c>
      <c r="H282" s="187" t="s">
        <v>1010</v>
      </c>
      <c r="I282" s="224">
        <f>DTP!E35</f>
        <v>686797.27</v>
      </c>
      <c r="J282" s="189"/>
      <c r="K282" s="189"/>
      <c r="L282" s="189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89"/>
      <c r="AA282" s="189"/>
      <c r="AB282" s="189"/>
      <c r="AC282" s="189"/>
      <c r="AD282" s="189"/>
      <c r="AE282" s="189"/>
      <c r="AF282" s="189"/>
      <c r="AG282" s="189"/>
      <c r="AH282" s="189"/>
      <c r="AI282" s="189"/>
      <c r="AJ282" s="189"/>
      <c r="AK282" s="189"/>
      <c r="AL282" s="189"/>
      <c r="AM282" s="189"/>
      <c r="AN282" s="189"/>
      <c r="AO282" s="189"/>
      <c r="AP282" s="189"/>
      <c r="AQ282" s="189"/>
      <c r="AR282" s="189"/>
      <c r="AS282" s="189"/>
      <c r="AT282" s="189"/>
      <c r="AU282" s="189"/>
      <c r="AV282" s="189"/>
      <c r="AW282" s="189"/>
      <c r="AX282" s="189"/>
      <c r="AY282" s="189"/>
      <c r="AZ282" s="189"/>
      <c r="BA282" s="189"/>
      <c r="BB282" s="189"/>
      <c r="BC282" s="189"/>
      <c r="BD282" s="189"/>
      <c r="BE282" s="189"/>
      <c r="BF282" s="189"/>
      <c r="BG282" s="189"/>
      <c r="BH282" s="189"/>
      <c r="BI282" s="189"/>
      <c r="BJ282" s="189"/>
      <c r="BK282" s="189"/>
      <c r="BL282" s="189"/>
      <c r="BM282" s="189"/>
      <c r="BN282" s="189"/>
      <c r="BO282" s="189"/>
      <c r="BP282" s="189"/>
      <c r="BQ282" s="189"/>
      <c r="BR282" s="189"/>
      <c r="BS282" s="189"/>
      <c r="BT282" s="189"/>
      <c r="BU282" s="189"/>
      <c r="BV282" s="189"/>
      <c r="BW282" s="189"/>
      <c r="BX282" s="189"/>
      <c r="BY282" s="189"/>
      <c r="BZ282" s="189"/>
      <c r="CA282" s="189"/>
      <c r="CB282" s="189"/>
      <c r="CC282" s="189"/>
      <c r="CD282" s="189"/>
      <c r="CE282" s="189"/>
      <c r="CF282" s="189"/>
      <c r="CG282" s="189"/>
      <c r="CH282" s="189"/>
      <c r="CI282" s="189"/>
      <c r="CJ282" s="189"/>
      <c r="CK282" s="189"/>
      <c r="CL282" s="189"/>
      <c r="CM282" s="189"/>
      <c r="CN282" s="189"/>
      <c r="CO282" s="189"/>
      <c r="CP282" s="189"/>
      <c r="CQ282" s="189"/>
      <c r="CR282" s="189"/>
      <c r="CS282" s="189"/>
      <c r="CT282" s="189"/>
      <c r="CU282" s="189"/>
      <c r="CV282" s="189"/>
      <c r="CW282" s="189"/>
      <c r="CX282" s="189"/>
      <c r="CY282" s="189"/>
      <c r="CZ282" s="189"/>
      <c r="DA282" s="189"/>
      <c r="DB282" s="189"/>
      <c r="DC282" s="189"/>
      <c r="DD282" s="189"/>
      <c r="DE282" s="189"/>
      <c r="DF282" s="189"/>
      <c r="DG282" s="189"/>
      <c r="DH282" s="189"/>
      <c r="DI282" s="189"/>
      <c r="DJ282" s="189"/>
      <c r="DK282" s="189"/>
      <c r="DL282" s="189"/>
      <c r="DM282" s="189"/>
      <c r="DN282" s="189"/>
      <c r="DO282" s="189"/>
      <c r="DP282" s="189"/>
      <c r="DQ282" s="189"/>
      <c r="DR282" s="189"/>
      <c r="DS282" s="189"/>
      <c r="DT282" s="189"/>
      <c r="DU282" s="189"/>
      <c r="DV282" s="189"/>
      <c r="DW282" s="189"/>
      <c r="DX282" s="189"/>
      <c r="DY282" s="189"/>
      <c r="DZ282" s="189"/>
      <c r="EA282" s="189"/>
      <c r="EB282" s="189"/>
      <c r="EC282" s="189"/>
      <c r="ED282" s="189"/>
      <c r="EE282" s="189"/>
      <c r="EF282" s="189"/>
      <c r="EG282" s="189"/>
      <c r="EH282" s="189"/>
      <c r="EI282" s="189"/>
      <c r="EJ282" s="189"/>
      <c r="EK282" s="189"/>
      <c r="EL282" s="189"/>
      <c r="EM282" s="189"/>
      <c r="EN282" s="189"/>
      <c r="EO282" s="189"/>
      <c r="EP282" s="189"/>
      <c r="EQ282" s="189"/>
      <c r="ER282" s="189"/>
      <c r="ES282" s="189"/>
      <c r="ET282" s="189"/>
      <c r="EU282" s="189"/>
      <c r="EV282" s="189"/>
      <c r="EW282" s="189"/>
      <c r="EX282" s="189"/>
      <c r="EY282" s="189"/>
      <c r="EZ282" s="189"/>
      <c r="FA282" s="189"/>
      <c r="FB282" s="189"/>
      <c r="FC282" s="189"/>
      <c r="FD282" s="189"/>
      <c r="FE282" s="189"/>
    </row>
    <row r="283" spans="1:161" ht="15">
      <c r="A283" s="181"/>
      <c r="B283" s="182">
        <v>6</v>
      </c>
      <c r="C283" s="176" t="s">
        <v>1247</v>
      </c>
      <c r="D283" s="182">
        <f t="shared" si="4"/>
        <v>2014</v>
      </c>
      <c r="E283" s="176" t="s">
        <v>1303</v>
      </c>
      <c r="F283" s="176" t="s">
        <v>1304</v>
      </c>
      <c r="G283" s="190" t="s">
        <v>263</v>
      </c>
      <c r="H283" s="187" t="s">
        <v>1010</v>
      </c>
      <c r="I283" s="224">
        <f>DTP!E36</f>
        <v>168222.62</v>
      </c>
      <c r="J283" s="189"/>
      <c r="K283" s="189"/>
      <c r="L283" s="189"/>
      <c r="M283" s="189"/>
      <c r="N283" s="189"/>
      <c r="O283" s="189"/>
      <c r="P283" s="189"/>
      <c r="Q283" s="189"/>
      <c r="R283" s="189"/>
      <c r="S283" s="189"/>
      <c r="T283" s="189"/>
      <c r="U283" s="189"/>
      <c r="V283" s="189"/>
      <c r="W283" s="189"/>
      <c r="X283" s="189"/>
      <c r="Y283" s="189"/>
      <c r="Z283" s="189"/>
      <c r="AA283" s="189"/>
      <c r="AB283" s="189"/>
      <c r="AC283" s="189"/>
      <c r="AD283" s="189"/>
      <c r="AE283" s="189"/>
      <c r="AF283" s="189"/>
      <c r="AG283" s="189"/>
      <c r="AH283" s="189"/>
      <c r="AI283" s="189"/>
      <c r="AJ283" s="189"/>
      <c r="AK283" s="189"/>
      <c r="AL283" s="189"/>
      <c r="AM283" s="189"/>
      <c r="AN283" s="189"/>
      <c r="AO283" s="189"/>
      <c r="AP283" s="189"/>
      <c r="AQ283" s="189"/>
      <c r="AR283" s="189"/>
      <c r="AS283" s="189"/>
      <c r="AT283" s="189"/>
      <c r="AU283" s="189"/>
      <c r="AV283" s="189"/>
      <c r="AW283" s="189"/>
      <c r="AX283" s="189"/>
      <c r="AY283" s="189"/>
      <c r="AZ283" s="189"/>
      <c r="BA283" s="189"/>
      <c r="BB283" s="189"/>
      <c r="BC283" s="189"/>
      <c r="BD283" s="189"/>
      <c r="BE283" s="189"/>
      <c r="BF283" s="189"/>
      <c r="BG283" s="189"/>
      <c r="BH283" s="189"/>
      <c r="BI283" s="189"/>
      <c r="BJ283" s="189"/>
      <c r="BK283" s="189"/>
      <c r="BL283" s="189"/>
      <c r="BM283" s="189"/>
      <c r="BN283" s="189"/>
      <c r="BO283" s="189"/>
      <c r="BP283" s="189"/>
      <c r="BQ283" s="189"/>
      <c r="BR283" s="189"/>
      <c r="BS283" s="189"/>
      <c r="BT283" s="189"/>
      <c r="BU283" s="189"/>
      <c r="BV283" s="189"/>
      <c r="BW283" s="189"/>
      <c r="BX283" s="189"/>
      <c r="BY283" s="189"/>
      <c r="BZ283" s="189"/>
      <c r="CA283" s="189"/>
      <c r="CB283" s="189"/>
      <c r="CC283" s="189"/>
      <c r="CD283" s="189"/>
      <c r="CE283" s="189"/>
      <c r="CF283" s="189"/>
      <c r="CG283" s="189"/>
      <c r="CH283" s="189"/>
      <c r="CI283" s="189"/>
      <c r="CJ283" s="189"/>
      <c r="CK283" s="189"/>
      <c r="CL283" s="189"/>
      <c r="CM283" s="189"/>
      <c r="CN283" s="189"/>
      <c r="CO283" s="189"/>
      <c r="CP283" s="189"/>
      <c r="CQ283" s="189"/>
      <c r="CR283" s="189"/>
      <c r="CS283" s="189"/>
      <c r="CT283" s="189"/>
      <c r="CU283" s="189"/>
      <c r="CV283" s="189"/>
      <c r="CW283" s="189"/>
      <c r="CX283" s="189"/>
      <c r="CY283" s="189"/>
      <c r="CZ283" s="189"/>
      <c r="DA283" s="189"/>
      <c r="DB283" s="189"/>
      <c r="DC283" s="189"/>
      <c r="DD283" s="189"/>
      <c r="DE283" s="189"/>
      <c r="DF283" s="189"/>
      <c r="DG283" s="189"/>
      <c r="DH283" s="189"/>
      <c r="DI283" s="189"/>
      <c r="DJ283" s="189"/>
      <c r="DK283" s="189"/>
      <c r="DL283" s="189"/>
      <c r="DM283" s="189"/>
      <c r="DN283" s="189"/>
      <c r="DO283" s="189"/>
      <c r="DP283" s="189"/>
      <c r="DQ283" s="189"/>
      <c r="DR283" s="189"/>
      <c r="DS283" s="189"/>
      <c r="DT283" s="189"/>
      <c r="DU283" s="189"/>
      <c r="DV283" s="189"/>
      <c r="DW283" s="189"/>
      <c r="DX283" s="189"/>
      <c r="DY283" s="189"/>
      <c r="DZ283" s="189"/>
      <c r="EA283" s="189"/>
      <c r="EB283" s="189"/>
      <c r="EC283" s="189"/>
      <c r="ED283" s="189"/>
      <c r="EE283" s="189"/>
      <c r="EF283" s="189"/>
      <c r="EG283" s="189"/>
      <c r="EH283" s="189"/>
      <c r="EI283" s="189"/>
      <c r="EJ283" s="189"/>
      <c r="EK283" s="189"/>
      <c r="EL283" s="189"/>
      <c r="EM283" s="189"/>
      <c r="EN283" s="189"/>
      <c r="EO283" s="189"/>
      <c r="EP283" s="189"/>
      <c r="EQ283" s="189"/>
      <c r="ER283" s="189"/>
      <c r="ES283" s="189"/>
      <c r="ET283" s="189"/>
      <c r="EU283" s="189"/>
      <c r="EV283" s="189"/>
      <c r="EW283" s="189"/>
      <c r="EX283" s="189"/>
      <c r="EY283" s="189"/>
      <c r="EZ283" s="189"/>
      <c r="FA283" s="189"/>
      <c r="FB283" s="189"/>
      <c r="FC283" s="189"/>
      <c r="FD283" s="189"/>
      <c r="FE283" s="189"/>
    </row>
    <row r="284" spans="1:161" ht="15">
      <c r="A284" s="181"/>
      <c r="B284" s="182">
        <v>6</v>
      </c>
      <c r="C284" s="176" t="s">
        <v>1247</v>
      </c>
      <c r="D284" s="182">
        <f t="shared" si="4"/>
        <v>2014</v>
      </c>
      <c r="E284" s="176" t="s">
        <v>1305</v>
      </c>
      <c r="F284" s="176" t="s">
        <v>1306</v>
      </c>
      <c r="G284" s="190" t="s">
        <v>759</v>
      </c>
      <c r="H284" s="187" t="s">
        <v>1010</v>
      </c>
      <c r="I284" s="224">
        <f>DTP!E37</f>
        <v>0</v>
      </c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89"/>
      <c r="AA284" s="189"/>
      <c r="AB284" s="189"/>
      <c r="AC284" s="189"/>
      <c r="AD284" s="189"/>
      <c r="AE284" s="189"/>
      <c r="AF284" s="189"/>
      <c r="AG284" s="189"/>
      <c r="AH284" s="189"/>
      <c r="AI284" s="189"/>
      <c r="AJ284" s="189"/>
      <c r="AK284" s="189"/>
      <c r="AL284" s="189"/>
      <c r="AM284" s="189"/>
      <c r="AN284" s="189"/>
      <c r="AO284" s="189"/>
      <c r="AP284" s="189"/>
      <c r="AQ284" s="189"/>
      <c r="AR284" s="189"/>
      <c r="AS284" s="189"/>
      <c r="AT284" s="189"/>
      <c r="AU284" s="189"/>
      <c r="AV284" s="189"/>
      <c r="AW284" s="189"/>
      <c r="AX284" s="189"/>
      <c r="AY284" s="189"/>
      <c r="AZ284" s="189"/>
      <c r="BA284" s="189"/>
      <c r="BB284" s="189"/>
      <c r="BC284" s="189"/>
      <c r="BD284" s="189"/>
      <c r="BE284" s="189"/>
      <c r="BF284" s="189"/>
      <c r="BG284" s="189"/>
      <c r="BH284" s="189"/>
      <c r="BI284" s="189"/>
      <c r="BJ284" s="189"/>
      <c r="BK284" s="189"/>
      <c r="BL284" s="189"/>
      <c r="BM284" s="189"/>
      <c r="BN284" s="189"/>
      <c r="BO284" s="189"/>
      <c r="BP284" s="189"/>
      <c r="BQ284" s="189"/>
      <c r="BR284" s="189"/>
      <c r="BS284" s="189"/>
      <c r="BT284" s="189"/>
      <c r="BU284" s="189"/>
      <c r="BV284" s="189"/>
      <c r="BW284" s="189"/>
      <c r="BX284" s="189"/>
      <c r="BY284" s="189"/>
      <c r="BZ284" s="189"/>
      <c r="CA284" s="189"/>
      <c r="CB284" s="189"/>
      <c r="CC284" s="189"/>
      <c r="CD284" s="189"/>
      <c r="CE284" s="189"/>
      <c r="CF284" s="189"/>
      <c r="CG284" s="189"/>
      <c r="CH284" s="189"/>
      <c r="CI284" s="189"/>
      <c r="CJ284" s="189"/>
      <c r="CK284" s="189"/>
      <c r="CL284" s="189"/>
      <c r="CM284" s="189"/>
      <c r="CN284" s="189"/>
      <c r="CO284" s="189"/>
      <c r="CP284" s="189"/>
      <c r="CQ284" s="189"/>
      <c r="CR284" s="189"/>
      <c r="CS284" s="189"/>
      <c r="CT284" s="189"/>
      <c r="CU284" s="189"/>
      <c r="CV284" s="189"/>
      <c r="CW284" s="189"/>
      <c r="CX284" s="189"/>
      <c r="CY284" s="189"/>
      <c r="CZ284" s="189"/>
      <c r="DA284" s="189"/>
      <c r="DB284" s="189"/>
      <c r="DC284" s="189"/>
      <c r="DD284" s="189"/>
      <c r="DE284" s="189"/>
      <c r="DF284" s="189"/>
      <c r="DG284" s="189"/>
      <c r="DH284" s="189"/>
      <c r="DI284" s="189"/>
      <c r="DJ284" s="189"/>
      <c r="DK284" s="189"/>
      <c r="DL284" s="189"/>
      <c r="DM284" s="189"/>
      <c r="DN284" s="189"/>
      <c r="DO284" s="189"/>
      <c r="DP284" s="189"/>
      <c r="DQ284" s="189"/>
      <c r="DR284" s="189"/>
      <c r="DS284" s="189"/>
      <c r="DT284" s="189"/>
      <c r="DU284" s="189"/>
      <c r="DV284" s="189"/>
      <c r="DW284" s="189"/>
      <c r="DX284" s="189"/>
      <c r="DY284" s="189"/>
      <c r="DZ284" s="189"/>
      <c r="EA284" s="189"/>
      <c r="EB284" s="189"/>
      <c r="EC284" s="189"/>
      <c r="ED284" s="189"/>
      <c r="EE284" s="189"/>
      <c r="EF284" s="189"/>
      <c r="EG284" s="189"/>
      <c r="EH284" s="189"/>
      <c r="EI284" s="189"/>
      <c r="EJ284" s="189"/>
      <c r="EK284" s="189"/>
      <c r="EL284" s="189"/>
      <c r="EM284" s="189"/>
      <c r="EN284" s="189"/>
      <c r="EO284" s="189"/>
      <c r="EP284" s="189"/>
      <c r="EQ284" s="189"/>
      <c r="ER284" s="189"/>
      <c r="ES284" s="189"/>
      <c r="ET284" s="189"/>
      <c r="EU284" s="189"/>
      <c r="EV284" s="189"/>
      <c r="EW284" s="189"/>
      <c r="EX284" s="189"/>
      <c r="EY284" s="189"/>
      <c r="EZ284" s="189"/>
      <c r="FA284" s="189"/>
      <c r="FB284" s="189"/>
      <c r="FC284" s="189"/>
      <c r="FD284" s="189"/>
      <c r="FE284" s="189"/>
    </row>
    <row r="285" spans="1:161" ht="15">
      <c r="A285" s="181"/>
      <c r="B285" s="182">
        <v>6</v>
      </c>
      <c r="C285" s="176" t="s">
        <v>1247</v>
      </c>
      <c r="D285" s="182">
        <f t="shared" si="4"/>
        <v>2014</v>
      </c>
      <c r="E285" s="176" t="s">
        <v>1307</v>
      </c>
      <c r="F285" s="176" t="s">
        <v>1308</v>
      </c>
      <c r="G285" s="190" t="s">
        <v>664</v>
      </c>
      <c r="H285" s="187" t="s">
        <v>1010</v>
      </c>
      <c r="I285" s="224">
        <f>DTP!E38</f>
        <v>0</v>
      </c>
      <c r="J285" s="189"/>
      <c r="K285" s="189"/>
      <c r="L285" s="189"/>
      <c r="M285" s="189"/>
      <c r="N285" s="189"/>
      <c r="O285" s="189"/>
      <c r="P285" s="189"/>
      <c r="Q285" s="189"/>
      <c r="R285" s="189"/>
      <c r="S285" s="189"/>
      <c r="T285" s="189"/>
      <c r="U285" s="189"/>
      <c r="V285" s="189"/>
      <c r="W285" s="189"/>
      <c r="X285" s="189"/>
      <c r="Y285" s="189"/>
      <c r="Z285" s="189"/>
      <c r="AA285" s="189"/>
      <c r="AB285" s="189"/>
      <c r="AC285" s="189"/>
      <c r="AD285" s="189"/>
      <c r="AE285" s="189"/>
      <c r="AF285" s="189"/>
      <c r="AG285" s="189"/>
      <c r="AH285" s="189"/>
      <c r="AI285" s="189"/>
      <c r="AJ285" s="189"/>
      <c r="AK285" s="189"/>
      <c r="AL285" s="189"/>
      <c r="AM285" s="189"/>
      <c r="AN285" s="189"/>
      <c r="AO285" s="189"/>
      <c r="AP285" s="189"/>
      <c r="AQ285" s="189"/>
      <c r="AR285" s="189"/>
      <c r="AS285" s="189"/>
      <c r="AT285" s="189"/>
      <c r="AU285" s="189"/>
      <c r="AV285" s="189"/>
      <c r="AW285" s="189"/>
      <c r="AX285" s="189"/>
      <c r="AY285" s="189"/>
      <c r="AZ285" s="189"/>
      <c r="BA285" s="189"/>
      <c r="BB285" s="189"/>
      <c r="BC285" s="189"/>
      <c r="BD285" s="189"/>
      <c r="BE285" s="189"/>
      <c r="BF285" s="189"/>
      <c r="BG285" s="189"/>
      <c r="BH285" s="189"/>
      <c r="BI285" s="189"/>
      <c r="BJ285" s="189"/>
      <c r="BK285" s="189"/>
      <c r="BL285" s="189"/>
      <c r="BM285" s="189"/>
      <c r="BN285" s="189"/>
      <c r="BO285" s="189"/>
      <c r="BP285" s="189"/>
      <c r="BQ285" s="189"/>
      <c r="BR285" s="189"/>
      <c r="BS285" s="189"/>
      <c r="BT285" s="189"/>
      <c r="BU285" s="189"/>
      <c r="BV285" s="189"/>
      <c r="BW285" s="189"/>
      <c r="BX285" s="189"/>
      <c r="BY285" s="189"/>
      <c r="BZ285" s="189"/>
      <c r="CA285" s="189"/>
      <c r="CB285" s="189"/>
      <c r="CC285" s="189"/>
      <c r="CD285" s="189"/>
      <c r="CE285" s="189"/>
      <c r="CF285" s="189"/>
      <c r="CG285" s="189"/>
      <c r="CH285" s="189"/>
      <c r="CI285" s="189"/>
      <c r="CJ285" s="189"/>
      <c r="CK285" s="189"/>
      <c r="CL285" s="189"/>
      <c r="CM285" s="189"/>
      <c r="CN285" s="189"/>
      <c r="CO285" s="189"/>
      <c r="CP285" s="189"/>
      <c r="CQ285" s="189"/>
      <c r="CR285" s="189"/>
      <c r="CS285" s="189"/>
      <c r="CT285" s="189"/>
      <c r="CU285" s="189"/>
      <c r="CV285" s="189"/>
      <c r="CW285" s="189"/>
      <c r="CX285" s="189"/>
      <c r="CY285" s="189"/>
      <c r="CZ285" s="189"/>
      <c r="DA285" s="189"/>
      <c r="DB285" s="189"/>
      <c r="DC285" s="189"/>
      <c r="DD285" s="189"/>
      <c r="DE285" s="189"/>
      <c r="DF285" s="189"/>
      <c r="DG285" s="189"/>
      <c r="DH285" s="189"/>
      <c r="DI285" s="189"/>
      <c r="DJ285" s="189"/>
      <c r="DK285" s="189"/>
      <c r="DL285" s="189"/>
      <c r="DM285" s="189"/>
      <c r="DN285" s="189"/>
      <c r="DO285" s="189"/>
      <c r="DP285" s="189"/>
      <c r="DQ285" s="189"/>
      <c r="DR285" s="189"/>
      <c r="DS285" s="189"/>
      <c r="DT285" s="189"/>
      <c r="DU285" s="189"/>
      <c r="DV285" s="189"/>
      <c r="DW285" s="189"/>
      <c r="DX285" s="189"/>
      <c r="DY285" s="189"/>
      <c r="DZ285" s="189"/>
      <c r="EA285" s="189"/>
      <c r="EB285" s="189"/>
      <c r="EC285" s="189"/>
      <c r="ED285" s="189"/>
      <c r="EE285" s="189"/>
      <c r="EF285" s="189"/>
      <c r="EG285" s="189"/>
      <c r="EH285" s="189"/>
      <c r="EI285" s="189"/>
      <c r="EJ285" s="189"/>
      <c r="EK285" s="189"/>
      <c r="EL285" s="189"/>
      <c r="EM285" s="189"/>
      <c r="EN285" s="189"/>
      <c r="EO285" s="189"/>
      <c r="EP285" s="189"/>
      <c r="EQ285" s="189"/>
      <c r="ER285" s="189"/>
      <c r="ES285" s="189"/>
      <c r="ET285" s="189"/>
      <c r="EU285" s="189"/>
      <c r="EV285" s="189"/>
      <c r="EW285" s="189"/>
      <c r="EX285" s="189"/>
      <c r="EY285" s="189"/>
      <c r="EZ285" s="189"/>
      <c r="FA285" s="189"/>
      <c r="FB285" s="189"/>
      <c r="FC285" s="189"/>
      <c r="FD285" s="189"/>
      <c r="FE285" s="189"/>
    </row>
    <row r="286" spans="1:161" ht="15">
      <c r="A286" s="181"/>
      <c r="B286" s="182">
        <v>6</v>
      </c>
      <c r="C286" s="176" t="s">
        <v>1247</v>
      </c>
      <c r="D286" s="182">
        <f t="shared" si="4"/>
        <v>2014</v>
      </c>
      <c r="E286" s="176" t="s">
        <v>1309</v>
      </c>
      <c r="F286" s="176" t="s">
        <v>1310</v>
      </c>
      <c r="G286" s="190" t="s">
        <v>1311</v>
      </c>
      <c r="H286" s="187" t="s">
        <v>1010</v>
      </c>
      <c r="I286" s="224">
        <f>DTP!E39</f>
        <v>0</v>
      </c>
      <c r="J286" s="189"/>
      <c r="K286" s="189"/>
      <c r="L286" s="189"/>
      <c r="M286" s="189"/>
      <c r="N286" s="189"/>
      <c r="O286" s="189"/>
      <c r="P286" s="189"/>
      <c r="Q286" s="189"/>
      <c r="R286" s="189"/>
      <c r="S286" s="189"/>
      <c r="T286" s="189"/>
      <c r="U286" s="189"/>
      <c r="V286" s="189"/>
      <c r="W286" s="189"/>
      <c r="X286" s="189"/>
      <c r="Y286" s="189"/>
      <c r="Z286" s="189"/>
      <c r="AA286" s="189"/>
      <c r="AB286" s="189"/>
      <c r="AC286" s="189"/>
      <c r="AD286" s="189"/>
      <c r="AE286" s="189"/>
      <c r="AF286" s="189"/>
      <c r="AG286" s="189"/>
      <c r="AH286" s="189"/>
      <c r="AI286" s="189"/>
      <c r="AJ286" s="189"/>
      <c r="AK286" s="189"/>
      <c r="AL286" s="189"/>
      <c r="AM286" s="189"/>
      <c r="AN286" s="189"/>
      <c r="AO286" s="189"/>
      <c r="AP286" s="189"/>
      <c r="AQ286" s="189"/>
      <c r="AR286" s="189"/>
      <c r="AS286" s="189"/>
      <c r="AT286" s="189"/>
      <c r="AU286" s="189"/>
      <c r="AV286" s="189"/>
      <c r="AW286" s="189"/>
      <c r="AX286" s="189"/>
      <c r="AY286" s="189"/>
      <c r="AZ286" s="189"/>
      <c r="BA286" s="189"/>
      <c r="BB286" s="189"/>
      <c r="BC286" s="189"/>
      <c r="BD286" s="189"/>
      <c r="BE286" s="189"/>
      <c r="BF286" s="189"/>
      <c r="BG286" s="189"/>
      <c r="BH286" s="189"/>
      <c r="BI286" s="189"/>
      <c r="BJ286" s="189"/>
      <c r="BK286" s="189"/>
      <c r="BL286" s="189"/>
      <c r="BM286" s="189"/>
      <c r="BN286" s="189"/>
      <c r="BO286" s="189"/>
      <c r="BP286" s="189"/>
      <c r="BQ286" s="189"/>
      <c r="BR286" s="189"/>
      <c r="BS286" s="189"/>
      <c r="BT286" s="189"/>
      <c r="BU286" s="189"/>
      <c r="BV286" s="189"/>
      <c r="BW286" s="189"/>
      <c r="BX286" s="189"/>
      <c r="BY286" s="189"/>
      <c r="BZ286" s="189"/>
      <c r="CA286" s="189"/>
      <c r="CB286" s="189"/>
      <c r="CC286" s="189"/>
      <c r="CD286" s="189"/>
      <c r="CE286" s="189"/>
      <c r="CF286" s="189"/>
      <c r="CG286" s="189"/>
      <c r="CH286" s="189"/>
      <c r="CI286" s="189"/>
      <c r="CJ286" s="189"/>
      <c r="CK286" s="189"/>
      <c r="CL286" s="189"/>
      <c r="CM286" s="189"/>
      <c r="CN286" s="189"/>
      <c r="CO286" s="189"/>
      <c r="CP286" s="189"/>
      <c r="CQ286" s="189"/>
      <c r="CR286" s="189"/>
      <c r="CS286" s="189"/>
      <c r="CT286" s="189"/>
      <c r="CU286" s="189"/>
      <c r="CV286" s="189"/>
      <c r="CW286" s="189"/>
      <c r="CX286" s="189"/>
      <c r="CY286" s="189"/>
      <c r="CZ286" s="189"/>
      <c r="DA286" s="189"/>
      <c r="DB286" s="189"/>
      <c r="DC286" s="189"/>
      <c r="DD286" s="189"/>
      <c r="DE286" s="189"/>
      <c r="DF286" s="189"/>
      <c r="DG286" s="189"/>
      <c r="DH286" s="189"/>
      <c r="DI286" s="189"/>
      <c r="DJ286" s="189"/>
      <c r="DK286" s="189"/>
      <c r="DL286" s="189"/>
      <c r="DM286" s="189"/>
      <c r="DN286" s="189"/>
      <c r="DO286" s="189"/>
      <c r="DP286" s="189"/>
      <c r="DQ286" s="189"/>
      <c r="DR286" s="189"/>
      <c r="DS286" s="189"/>
      <c r="DT286" s="189"/>
      <c r="DU286" s="189"/>
      <c r="DV286" s="189"/>
      <c r="DW286" s="189"/>
      <c r="DX286" s="189"/>
      <c r="DY286" s="189"/>
      <c r="DZ286" s="189"/>
      <c r="EA286" s="189"/>
      <c r="EB286" s="189"/>
      <c r="EC286" s="189"/>
      <c r="ED286" s="189"/>
      <c r="EE286" s="189"/>
      <c r="EF286" s="189"/>
      <c r="EG286" s="189"/>
      <c r="EH286" s="189"/>
      <c r="EI286" s="189"/>
      <c r="EJ286" s="189"/>
      <c r="EK286" s="189"/>
      <c r="EL286" s="189"/>
      <c r="EM286" s="189"/>
      <c r="EN286" s="189"/>
      <c r="EO286" s="189"/>
      <c r="EP286" s="189"/>
      <c r="EQ286" s="189"/>
      <c r="ER286" s="189"/>
      <c r="ES286" s="189"/>
      <c r="ET286" s="189"/>
      <c r="EU286" s="189"/>
      <c r="EV286" s="189"/>
      <c r="EW286" s="189"/>
      <c r="EX286" s="189"/>
      <c r="EY286" s="189"/>
      <c r="EZ286" s="189"/>
      <c r="FA286" s="189"/>
      <c r="FB286" s="189"/>
      <c r="FC286" s="189"/>
      <c r="FD286" s="189"/>
      <c r="FE286" s="189"/>
    </row>
    <row r="287" spans="1:161" ht="15">
      <c r="A287" s="181"/>
      <c r="B287" s="182">
        <v>6</v>
      </c>
      <c r="C287" s="176" t="s">
        <v>1247</v>
      </c>
      <c r="D287" s="182">
        <f t="shared" si="4"/>
        <v>2014</v>
      </c>
      <c r="E287" s="176" t="s">
        <v>1312</v>
      </c>
      <c r="F287" s="176" t="s">
        <v>1313</v>
      </c>
      <c r="G287" s="190" t="s">
        <v>1314</v>
      </c>
      <c r="H287" s="187" t="s">
        <v>1010</v>
      </c>
      <c r="I287" s="224">
        <f>DTP!E40</f>
        <v>0</v>
      </c>
      <c r="K287" s="189"/>
      <c r="L287" s="189"/>
      <c r="M287" s="189"/>
      <c r="N287" s="189"/>
      <c r="O287" s="189"/>
      <c r="P287" s="189"/>
      <c r="Q287" s="189"/>
      <c r="R287" s="189"/>
      <c r="S287" s="189"/>
      <c r="T287" s="189"/>
      <c r="U287" s="189"/>
      <c r="V287" s="189"/>
      <c r="W287" s="189"/>
      <c r="X287" s="189"/>
      <c r="Y287" s="189"/>
      <c r="Z287" s="189"/>
      <c r="AA287" s="189"/>
      <c r="AB287" s="189"/>
      <c r="AC287" s="189"/>
      <c r="AD287" s="189"/>
      <c r="AE287" s="189"/>
      <c r="AF287" s="189"/>
      <c r="AG287" s="189"/>
      <c r="AH287" s="189"/>
      <c r="AI287" s="189"/>
      <c r="AJ287" s="189"/>
      <c r="AK287" s="189"/>
      <c r="AL287" s="189"/>
      <c r="AM287" s="189"/>
      <c r="AN287" s="189"/>
      <c r="AO287" s="189"/>
      <c r="AP287" s="189"/>
      <c r="AQ287" s="189"/>
      <c r="AR287" s="189"/>
      <c r="AS287" s="189"/>
      <c r="AT287" s="189"/>
      <c r="AU287" s="189"/>
      <c r="AV287" s="189"/>
      <c r="AW287" s="189"/>
      <c r="AX287" s="189"/>
      <c r="AY287" s="189"/>
      <c r="AZ287" s="189"/>
      <c r="BA287" s="189"/>
      <c r="BB287" s="189"/>
      <c r="BC287" s="189"/>
      <c r="BD287" s="189"/>
      <c r="BE287" s="189"/>
      <c r="BF287" s="189"/>
      <c r="BG287" s="189"/>
      <c r="BH287" s="189"/>
      <c r="BI287" s="189"/>
      <c r="BJ287" s="189"/>
      <c r="BK287" s="189"/>
      <c r="BL287" s="189"/>
      <c r="BM287" s="189"/>
      <c r="BN287" s="189"/>
      <c r="BO287" s="189"/>
      <c r="BP287" s="189"/>
      <c r="BQ287" s="189"/>
      <c r="BR287" s="189"/>
      <c r="BS287" s="189"/>
      <c r="BT287" s="189"/>
      <c r="BU287" s="189"/>
      <c r="BV287" s="189"/>
      <c r="BW287" s="189"/>
      <c r="BX287" s="189"/>
      <c r="BY287" s="189"/>
      <c r="BZ287" s="189"/>
      <c r="CA287" s="189"/>
      <c r="CB287" s="189"/>
      <c r="CC287" s="189"/>
      <c r="CD287" s="189"/>
      <c r="CE287" s="189"/>
      <c r="CF287" s="189"/>
      <c r="CG287" s="189"/>
      <c r="CH287" s="189"/>
      <c r="CI287" s="189"/>
      <c r="CJ287" s="189"/>
      <c r="CK287" s="189"/>
      <c r="CL287" s="189"/>
      <c r="CM287" s="189"/>
      <c r="CN287" s="189"/>
      <c r="CO287" s="189"/>
      <c r="CP287" s="189"/>
      <c r="CQ287" s="189"/>
      <c r="CR287" s="189"/>
      <c r="CS287" s="189"/>
      <c r="CT287" s="189"/>
      <c r="CU287" s="189"/>
      <c r="CV287" s="189"/>
      <c r="CW287" s="189"/>
      <c r="CX287" s="189"/>
      <c r="CY287" s="189"/>
      <c r="CZ287" s="189"/>
      <c r="DA287" s="189"/>
      <c r="DB287" s="189"/>
      <c r="DC287" s="189"/>
      <c r="DD287" s="189"/>
      <c r="DE287" s="189"/>
      <c r="DF287" s="189"/>
      <c r="DG287" s="189"/>
      <c r="DH287" s="189"/>
      <c r="DI287" s="189"/>
      <c r="DJ287" s="189"/>
      <c r="DK287" s="189"/>
      <c r="DL287" s="189"/>
      <c r="DM287" s="189"/>
      <c r="DN287" s="189"/>
      <c r="DO287" s="189"/>
      <c r="DP287" s="189"/>
      <c r="DQ287" s="189"/>
      <c r="DR287" s="189"/>
      <c r="DS287" s="189"/>
      <c r="DT287" s="189"/>
      <c r="DU287" s="189"/>
      <c r="DV287" s="189"/>
      <c r="DW287" s="189"/>
      <c r="DX287" s="189"/>
      <c r="DY287" s="189"/>
      <c r="DZ287" s="189"/>
      <c r="EA287" s="189"/>
      <c r="EB287" s="189"/>
      <c r="EC287" s="189"/>
      <c r="ED287" s="189"/>
      <c r="EE287" s="189"/>
      <c r="EF287" s="189"/>
      <c r="EG287" s="189"/>
      <c r="EH287" s="189"/>
      <c r="EI287" s="189"/>
      <c r="EJ287" s="189"/>
      <c r="EK287" s="189"/>
      <c r="EL287" s="189"/>
      <c r="EM287" s="189"/>
      <c r="EN287" s="189"/>
      <c r="EO287" s="189"/>
      <c r="EP287" s="189"/>
      <c r="EQ287" s="189"/>
      <c r="ER287" s="189"/>
      <c r="ES287" s="189"/>
      <c r="ET287" s="189"/>
      <c r="EU287" s="189"/>
      <c r="EV287" s="189"/>
      <c r="EW287" s="189"/>
      <c r="EX287" s="189"/>
      <c r="EY287" s="189"/>
      <c r="EZ287" s="189"/>
      <c r="FA287" s="189"/>
      <c r="FB287" s="189"/>
      <c r="FC287" s="189"/>
      <c r="FD287" s="189"/>
      <c r="FE287" s="189"/>
    </row>
    <row r="288" spans="1:161" ht="15">
      <c r="A288" s="181"/>
      <c r="B288" s="182">
        <v>6</v>
      </c>
      <c r="C288" s="176" t="s">
        <v>1247</v>
      </c>
      <c r="D288" s="182">
        <f t="shared" si="4"/>
        <v>2014</v>
      </c>
      <c r="E288" s="176" t="s">
        <v>1315</v>
      </c>
      <c r="F288" s="176" t="s">
        <v>1316</v>
      </c>
      <c r="G288" s="190" t="s">
        <v>1317</v>
      </c>
      <c r="H288" s="187" t="s">
        <v>1010</v>
      </c>
      <c r="I288" s="224">
        <f>DTP!E41</f>
        <v>0</v>
      </c>
      <c r="J288" s="189"/>
      <c r="K288" s="189"/>
      <c r="L288" s="189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89"/>
      <c r="Z288" s="189"/>
      <c r="AA288" s="189"/>
      <c r="AB288" s="189"/>
      <c r="AC288" s="189"/>
      <c r="AD288" s="189"/>
      <c r="AE288" s="189"/>
      <c r="AF288" s="189"/>
      <c r="AG288" s="189"/>
      <c r="AH288" s="189"/>
      <c r="AI288" s="189"/>
      <c r="AJ288" s="189"/>
      <c r="AK288" s="189"/>
      <c r="AL288" s="189"/>
      <c r="AM288" s="189"/>
      <c r="AN288" s="189"/>
      <c r="AO288" s="189"/>
      <c r="AP288" s="189"/>
      <c r="AQ288" s="189"/>
      <c r="AR288" s="189"/>
      <c r="AS288" s="189"/>
      <c r="AT288" s="189"/>
      <c r="AU288" s="189"/>
      <c r="AV288" s="189"/>
      <c r="AW288" s="189"/>
      <c r="AX288" s="189"/>
      <c r="AY288" s="189"/>
      <c r="AZ288" s="189"/>
      <c r="BA288" s="189"/>
      <c r="BB288" s="189"/>
      <c r="BC288" s="189"/>
      <c r="BD288" s="189"/>
      <c r="BE288" s="189"/>
      <c r="BF288" s="189"/>
      <c r="BG288" s="189"/>
      <c r="BH288" s="189"/>
      <c r="BI288" s="189"/>
      <c r="BJ288" s="189"/>
      <c r="BK288" s="189"/>
      <c r="BL288" s="189"/>
      <c r="BM288" s="189"/>
      <c r="BN288" s="189"/>
      <c r="BO288" s="189"/>
      <c r="BP288" s="189"/>
      <c r="BQ288" s="189"/>
      <c r="BR288" s="189"/>
      <c r="BS288" s="189"/>
      <c r="BT288" s="189"/>
      <c r="BU288" s="189"/>
      <c r="BV288" s="189"/>
      <c r="BW288" s="189"/>
      <c r="BX288" s="189"/>
      <c r="BY288" s="189"/>
      <c r="BZ288" s="189"/>
      <c r="CA288" s="189"/>
      <c r="CB288" s="189"/>
      <c r="CC288" s="189"/>
      <c r="CD288" s="189"/>
      <c r="CE288" s="189"/>
      <c r="CF288" s="189"/>
      <c r="CG288" s="189"/>
      <c r="CH288" s="189"/>
      <c r="CI288" s="189"/>
      <c r="CJ288" s="189"/>
      <c r="CK288" s="189"/>
      <c r="CL288" s="189"/>
      <c r="CM288" s="189"/>
      <c r="CN288" s="189"/>
      <c r="CO288" s="189"/>
      <c r="CP288" s="189"/>
      <c r="CQ288" s="189"/>
      <c r="CR288" s="189"/>
      <c r="CS288" s="189"/>
      <c r="CT288" s="189"/>
      <c r="CU288" s="189"/>
      <c r="CV288" s="189"/>
      <c r="CW288" s="189"/>
      <c r="CX288" s="189"/>
      <c r="CY288" s="189"/>
      <c r="CZ288" s="189"/>
      <c r="DA288" s="189"/>
      <c r="DB288" s="189"/>
      <c r="DC288" s="189"/>
      <c r="DD288" s="189"/>
      <c r="DE288" s="189"/>
      <c r="DF288" s="189"/>
      <c r="DG288" s="189"/>
      <c r="DH288" s="189"/>
      <c r="DI288" s="189"/>
      <c r="DJ288" s="189"/>
      <c r="DK288" s="189"/>
      <c r="DL288" s="189"/>
      <c r="DM288" s="189"/>
      <c r="DN288" s="189"/>
      <c r="DO288" s="189"/>
      <c r="DP288" s="189"/>
      <c r="DQ288" s="189"/>
      <c r="DR288" s="189"/>
      <c r="DS288" s="189"/>
      <c r="DT288" s="189"/>
      <c r="DU288" s="189"/>
      <c r="DV288" s="189"/>
      <c r="DW288" s="189"/>
      <c r="DX288" s="189"/>
      <c r="DY288" s="189"/>
      <c r="DZ288" s="189"/>
      <c r="EA288" s="189"/>
      <c r="EB288" s="189"/>
      <c r="EC288" s="189"/>
      <c r="ED288" s="189"/>
      <c r="EE288" s="189"/>
      <c r="EF288" s="189"/>
      <c r="EG288" s="189"/>
      <c r="EH288" s="189"/>
      <c r="EI288" s="189"/>
      <c r="EJ288" s="189"/>
      <c r="EK288" s="189"/>
      <c r="EL288" s="189"/>
      <c r="EM288" s="189"/>
      <c r="EN288" s="189"/>
      <c r="EO288" s="189"/>
      <c r="EP288" s="189"/>
      <c r="EQ288" s="189"/>
      <c r="ER288" s="189"/>
      <c r="ES288" s="189"/>
      <c r="ET288" s="189"/>
      <c r="EU288" s="189"/>
      <c r="EV288" s="189"/>
      <c r="EW288" s="189"/>
      <c r="EX288" s="189"/>
      <c r="EY288" s="189"/>
      <c r="EZ288" s="189"/>
      <c r="FA288" s="189"/>
      <c r="FB288" s="189"/>
      <c r="FC288" s="189"/>
      <c r="FD288" s="189"/>
      <c r="FE288" s="189"/>
    </row>
    <row r="289" spans="1:161" ht="15">
      <c r="A289" s="181"/>
      <c r="B289" s="182">
        <v>6</v>
      </c>
      <c r="C289" s="176" t="s">
        <v>1247</v>
      </c>
      <c r="D289" s="182">
        <f t="shared" si="4"/>
        <v>2014</v>
      </c>
      <c r="E289" s="176" t="s">
        <v>1318</v>
      </c>
      <c r="F289" s="176" t="s">
        <v>1319</v>
      </c>
      <c r="G289" s="190"/>
      <c r="H289" s="187" t="s">
        <v>1010</v>
      </c>
      <c r="I289" s="224">
        <f>DTP!E42</f>
        <v>0</v>
      </c>
      <c r="K289" s="189"/>
      <c r="L289" s="189"/>
      <c r="M289" s="189"/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  <c r="X289" s="189"/>
      <c r="Y289" s="189"/>
      <c r="Z289" s="189"/>
      <c r="AA289" s="189"/>
      <c r="AB289" s="189"/>
      <c r="AC289" s="189"/>
      <c r="AD289" s="189"/>
      <c r="AE289" s="189"/>
      <c r="AF289" s="189"/>
      <c r="AG289" s="189"/>
      <c r="AH289" s="189"/>
      <c r="AI289" s="189"/>
      <c r="AJ289" s="189"/>
      <c r="AK289" s="189"/>
      <c r="AL289" s="189"/>
      <c r="AM289" s="189"/>
      <c r="AN289" s="189"/>
      <c r="AO289" s="189"/>
      <c r="AP289" s="189"/>
      <c r="AQ289" s="189"/>
      <c r="AR289" s="189"/>
      <c r="AS289" s="189"/>
      <c r="AT289" s="189"/>
      <c r="AU289" s="189"/>
      <c r="AV289" s="189"/>
      <c r="AW289" s="189"/>
      <c r="AX289" s="189"/>
      <c r="AY289" s="189"/>
      <c r="AZ289" s="189"/>
      <c r="BA289" s="189"/>
      <c r="BB289" s="189"/>
      <c r="BC289" s="189"/>
      <c r="BD289" s="189"/>
      <c r="BE289" s="189"/>
      <c r="BF289" s="189"/>
      <c r="BG289" s="189"/>
      <c r="BH289" s="189"/>
      <c r="BI289" s="189"/>
      <c r="BJ289" s="189"/>
      <c r="BK289" s="189"/>
      <c r="BL289" s="189"/>
      <c r="BM289" s="189"/>
      <c r="BN289" s="189"/>
      <c r="BO289" s="189"/>
      <c r="BP289" s="189"/>
      <c r="BQ289" s="189"/>
      <c r="BR289" s="189"/>
      <c r="BS289" s="189"/>
      <c r="BT289" s="189"/>
      <c r="BU289" s="189"/>
      <c r="BV289" s="189"/>
      <c r="BW289" s="189"/>
      <c r="BX289" s="189"/>
      <c r="BY289" s="189"/>
      <c r="BZ289" s="189"/>
      <c r="CA289" s="189"/>
      <c r="CB289" s="189"/>
      <c r="CC289" s="189"/>
      <c r="CD289" s="189"/>
      <c r="CE289" s="189"/>
      <c r="CF289" s="189"/>
      <c r="CG289" s="189"/>
      <c r="CH289" s="189"/>
      <c r="CI289" s="189"/>
      <c r="CJ289" s="189"/>
      <c r="CK289" s="189"/>
      <c r="CL289" s="189"/>
      <c r="CM289" s="189"/>
      <c r="CN289" s="189"/>
      <c r="CO289" s="189"/>
      <c r="CP289" s="189"/>
      <c r="CQ289" s="189"/>
      <c r="CR289" s="189"/>
      <c r="CS289" s="189"/>
      <c r="CT289" s="189"/>
      <c r="CU289" s="189"/>
      <c r="CV289" s="189"/>
      <c r="CW289" s="189"/>
      <c r="CX289" s="189"/>
      <c r="CY289" s="189"/>
      <c r="CZ289" s="189"/>
      <c r="DA289" s="189"/>
      <c r="DB289" s="189"/>
      <c r="DC289" s="189"/>
      <c r="DD289" s="189"/>
      <c r="DE289" s="189"/>
      <c r="DF289" s="189"/>
      <c r="DG289" s="189"/>
      <c r="DH289" s="189"/>
      <c r="DI289" s="189"/>
      <c r="DJ289" s="189"/>
      <c r="DK289" s="189"/>
      <c r="DL289" s="189"/>
      <c r="DM289" s="189"/>
      <c r="DN289" s="189"/>
      <c r="DO289" s="189"/>
      <c r="DP289" s="189"/>
      <c r="DQ289" s="189"/>
      <c r="DR289" s="189"/>
      <c r="DS289" s="189"/>
      <c r="DT289" s="189"/>
      <c r="DU289" s="189"/>
      <c r="DV289" s="189"/>
      <c r="DW289" s="189"/>
      <c r="DX289" s="189"/>
      <c r="DY289" s="189"/>
      <c r="DZ289" s="189"/>
      <c r="EA289" s="189"/>
      <c r="EB289" s="189"/>
      <c r="EC289" s="189"/>
      <c r="ED289" s="189"/>
      <c r="EE289" s="189"/>
      <c r="EF289" s="189"/>
      <c r="EG289" s="189"/>
      <c r="EH289" s="189"/>
      <c r="EI289" s="189"/>
      <c r="EJ289" s="189"/>
      <c r="EK289" s="189"/>
      <c r="EL289" s="189"/>
      <c r="EM289" s="189"/>
      <c r="EN289" s="189"/>
      <c r="EO289" s="189"/>
      <c r="EP289" s="189"/>
      <c r="EQ289" s="189"/>
      <c r="ER289" s="189"/>
      <c r="ES289" s="189"/>
      <c r="ET289" s="189"/>
      <c r="EU289" s="189"/>
      <c r="EV289" s="189"/>
      <c r="EW289" s="189"/>
      <c r="EX289" s="189"/>
      <c r="EY289" s="189"/>
      <c r="EZ289" s="189"/>
      <c r="FA289" s="189"/>
      <c r="FB289" s="189"/>
      <c r="FC289" s="189"/>
      <c r="FD289" s="189"/>
      <c r="FE289" s="189"/>
    </row>
    <row r="290" spans="1:161" ht="15">
      <c r="A290" s="181"/>
      <c r="B290" s="182">
        <v>6</v>
      </c>
      <c r="C290" s="176" t="s">
        <v>1247</v>
      </c>
      <c r="D290" s="182">
        <f t="shared" si="4"/>
        <v>2014</v>
      </c>
      <c r="E290" s="176" t="s">
        <v>1320</v>
      </c>
      <c r="F290" s="176" t="s">
        <v>1321</v>
      </c>
      <c r="G290" s="190"/>
      <c r="H290" s="187" t="s">
        <v>1010</v>
      </c>
      <c r="I290" s="224">
        <f>DTP!E43</f>
        <v>0</v>
      </c>
      <c r="J290" s="189"/>
      <c r="K290" s="189"/>
      <c r="L290" s="189"/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  <c r="AA290" s="189"/>
      <c r="AB290" s="189"/>
      <c r="AC290" s="189"/>
      <c r="AD290" s="189"/>
      <c r="AE290" s="189"/>
      <c r="AF290" s="189"/>
      <c r="AG290" s="189"/>
      <c r="AH290" s="189"/>
      <c r="AI290" s="189"/>
      <c r="AJ290" s="189"/>
      <c r="AK290" s="189"/>
      <c r="AL290" s="189"/>
      <c r="AM290" s="189"/>
      <c r="AN290" s="189"/>
      <c r="AO290" s="189"/>
      <c r="AP290" s="189"/>
      <c r="AQ290" s="189"/>
      <c r="AR290" s="189"/>
      <c r="AS290" s="189"/>
      <c r="AT290" s="189"/>
      <c r="AU290" s="189"/>
      <c r="AV290" s="189"/>
      <c r="AW290" s="189"/>
      <c r="AX290" s="189"/>
      <c r="AY290" s="189"/>
      <c r="AZ290" s="189"/>
      <c r="BA290" s="189"/>
      <c r="BB290" s="189"/>
      <c r="BC290" s="189"/>
      <c r="BD290" s="189"/>
      <c r="BE290" s="189"/>
      <c r="BF290" s="189"/>
      <c r="BG290" s="189"/>
      <c r="BH290" s="189"/>
      <c r="BI290" s="189"/>
      <c r="BJ290" s="189"/>
      <c r="BK290" s="189"/>
      <c r="BL290" s="189"/>
      <c r="BM290" s="189"/>
      <c r="BN290" s="189"/>
      <c r="BO290" s="189"/>
      <c r="BP290" s="189"/>
      <c r="BQ290" s="189"/>
      <c r="BR290" s="189"/>
      <c r="BS290" s="189"/>
      <c r="BT290" s="189"/>
      <c r="BU290" s="189"/>
      <c r="BV290" s="189"/>
      <c r="BW290" s="189"/>
      <c r="BX290" s="189"/>
      <c r="BY290" s="189"/>
      <c r="BZ290" s="189"/>
      <c r="CA290" s="189"/>
      <c r="CB290" s="189"/>
      <c r="CC290" s="189"/>
      <c r="CD290" s="189"/>
      <c r="CE290" s="189"/>
      <c r="CF290" s="189"/>
      <c r="CG290" s="189"/>
      <c r="CH290" s="189"/>
      <c r="CI290" s="189"/>
      <c r="CJ290" s="189"/>
      <c r="CK290" s="189"/>
      <c r="CL290" s="189"/>
      <c r="CM290" s="189"/>
      <c r="CN290" s="189"/>
      <c r="CO290" s="189"/>
      <c r="CP290" s="189"/>
      <c r="CQ290" s="189"/>
      <c r="CR290" s="189"/>
      <c r="CS290" s="189"/>
      <c r="CT290" s="189"/>
      <c r="CU290" s="189"/>
      <c r="CV290" s="189"/>
      <c r="CW290" s="189"/>
      <c r="CX290" s="189"/>
      <c r="CY290" s="189"/>
      <c r="CZ290" s="189"/>
      <c r="DA290" s="189"/>
      <c r="DB290" s="189"/>
      <c r="DC290" s="189"/>
      <c r="DD290" s="189"/>
      <c r="DE290" s="189"/>
      <c r="DF290" s="189"/>
      <c r="DG290" s="189"/>
      <c r="DH290" s="189"/>
      <c r="DI290" s="189"/>
      <c r="DJ290" s="189"/>
      <c r="DK290" s="189"/>
      <c r="DL290" s="189"/>
      <c r="DM290" s="189"/>
      <c r="DN290" s="189"/>
      <c r="DO290" s="189"/>
      <c r="DP290" s="189"/>
      <c r="DQ290" s="189"/>
      <c r="DR290" s="189"/>
      <c r="DS290" s="189"/>
      <c r="DT290" s="189"/>
      <c r="DU290" s="189"/>
      <c r="DV290" s="189"/>
      <c r="DW290" s="189"/>
      <c r="DX290" s="189"/>
      <c r="DY290" s="189"/>
      <c r="DZ290" s="189"/>
      <c r="EA290" s="189"/>
      <c r="EB290" s="189"/>
      <c r="EC290" s="189"/>
      <c r="ED290" s="189"/>
      <c r="EE290" s="189"/>
      <c r="EF290" s="189"/>
      <c r="EG290" s="189"/>
      <c r="EH290" s="189"/>
      <c r="EI290" s="189"/>
      <c r="EJ290" s="189"/>
      <c r="EK290" s="189"/>
      <c r="EL290" s="189"/>
      <c r="EM290" s="189"/>
      <c r="EN290" s="189"/>
      <c r="EO290" s="189"/>
      <c r="EP290" s="189"/>
      <c r="EQ290" s="189"/>
      <c r="ER290" s="189"/>
      <c r="ES290" s="189"/>
      <c r="ET290" s="189"/>
      <c r="EU290" s="189"/>
      <c r="EV290" s="189"/>
      <c r="EW290" s="189"/>
      <c r="EX290" s="189"/>
      <c r="EY290" s="189"/>
      <c r="EZ290" s="189"/>
      <c r="FA290" s="189"/>
      <c r="FB290" s="189"/>
      <c r="FC290" s="189"/>
      <c r="FD290" s="189"/>
      <c r="FE290" s="189"/>
    </row>
    <row r="291" spans="1:161" ht="15">
      <c r="A291" s="181"/>
      <c r="B291" s="182">
        <v>6</v>
      </c>
      <c r="C291" s="176" t="s">
        <v>1247</v>
      </c>
      <c r="D291" s="182">
        <f t="shared" si="4"/>
        <v>2014</v>
      </c>
      <c r="E291" s="176" t="s">
        <v>1322</v>
      </c>
      <c r="F291" s="176" t="s">
        <v>1323</v>
      </c>
      <c r="G291" s="190"/>
      <c r="H291" s="187" t="s">
        <v>1010</v>
      </c>
      <c r="I291" s="224">
        <f>DTP!E44</f>
        <v>0</v>
      </c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  <c r="AA291" s="189"/>
      <c r="AB291" s="189"/>
      <c r="AC291" s="189"/>
      <c r="AD291" s="189"/>
      <c r="AE291" s="189"/>
      <c r="AF291" s="189"/>
      <c r="AG291" s="189"/>
      <c r="AH291" s="189"/>
      <c r="AI291" s="189"/>
      <c r="AJ291" s="189"/>
      <c r="AK291" s="189"/>
      <c r="AL291" s="189"/>
      <c r="AM291" s="189"/>
      <c r="AN291" s="189"/>
      <c r="AO291" s="189"/>
      <c r="AP291" s="189"/>
      <c r="AQ291" s="189"/>
      <c r="AR291" s="189"/>
      <c r="AS291" s="189"/>
      <c r="AT291" s="189"/>
      <c r="AU291" s="189"/>
      <c r="AV291" s="189"/>
      <c r="AW291" s="189"/>
      <c r="AX291" s="189"/>
      <c r="AY291" s="189"/>
      <c r="AZ291" s="189"/>
      <c r="BA291" s="189"/>
      <c r="BB291" s="189"/>
      <c r="BC291" s="189"/>
      <c r="BD291" s="189"/>
      <c r="BE291" s="189"/>
      <c r="BF291" s="189"/>
      <c r="BG291" s="189"/>
      <c r="BH291" s="189"/>
      <c r="BI291" s="189"/>
      <c r="BJ291" s="189"/>
      <c r="BK291" s="189"/>
      <c r="BL291" s="189"/>
      <c r="BM291" s="189"/>
      <c r="BN291" s="189"/>
      <c r="BO291" s="189"/>
      <c r="BP291" s="189"/>
      <c r="BQ291" s="189"/>
      <c r="BR291" s="189"/>
      <c r="BS291" s="189"/>
      <c r="BT291" s="189"/>
      <c r="BU291" s="189"/>
      <c r="BV291" s="189"/>
      <c r="BW291" s="189"/>
      <c r="BX291" s="189"/>
      <c r="BY291" s="189"/>
      <c r="BZ291" s="189"/>
      <c r="CA291" s="189"/>
      <c r="CB291" s="189"/>
      <c r="CC291" s="189"/>
      <c r="CD291" s="189"/>
      <c r="CE291" s="189"/>
      <c r="CF291" s="189"/>
      <c r="CG291" s="189"/>
      <c r="CH291" s="189"/>
      <c r="CI291" s="189"/>
      <c r="CJ291" s="189"/>
      <c r="CK291" s="189"/>
      <c r="CL291" s="189"/>
      <c r="CM291" s="189"/>
      <c r="CN291" s="189"/>
      <c r="CO291" s="189"/>
      <c r="CP291" s="189"/>
      <c r="CQ291" s="189"/>
      <c r="CR291" s="189"/>
      <c r="CS291" s="189"/>
      <c r="CT291" s="189"/>
      <c r="CU291" s="189"/>
      <c r="CV291" s="189"/>
      <c r="CW291" s="189"/>
      <c r="CX291" s="189"/>
      <c r="CY291" s="189"/>
      <c r="CZ291" s="189"/>
      <c r="DA291" s="189"/>
      <c r="DB291" s="189"/>
      <c r="DC291" s="189"/>
      <c r="DD291" s="189"/>
      <c r="DE291" s="189"/>
      <c r="DF291" s="189"/>
      <c r="DG291" s="189"/>
      <c r="DH291" s="189"/>
      <c r="DI291" s="189"/>
      <c r="DJ291" s="189"/>
      <c r="DK291" s="189"/>
      <c r="DL291" s="189"/>
      <c r="DM291" s="189"/>
      <c r="DN291" s="189"/>
      <c r="DO291" s="189"/>
      <c r="DP291" s="189"/>
      <c r="DQ291" s="189"/>
      <c r="DR291" s="189"/>
      <c r="DS291" s="189"/>
      <c r="DT291" s="189"/>
      <c r="DU291" s="189"/>
      <c r="DV291" s="189"/>
      <c r="DW291" s="189"/>
      <c r="DX291" s="189"/>
      <c r="DY291" s="189"/>
      <c r="DZ291" s="189"/>
      <c r="EA291" s="189"/>
      <c r="EB291" s="189"/>
      <c r="EC291" s="189"/>
      <c r="ED291" s="189"/>
      <c r="EE291" s="189"/>
      <c r="EF291" s="189"/>
      <c r="EG291" s="189"/>
      <c r="EH291" s="189"/>
      <c r="EI291" s="189"/>
      <c r="EJ291" s="189"/>
      <c r="EK291" s="189"/>
      <c r="EL291" s="189"/>
      <c r="EM291" s="189"/>
      <c r="EN291" s="189"/>
      <c r="EO291" s="189"/>
      <c r="EP291" s="189"/>
      <c r="EQ291" s="189"/>
      <c r="ER291" s="189"/>
      <c r="ES291" s="189"/>
      <c r="ET291" s="189"/>
      <c r="EU291" s="189"/>
      <c r="EV291" s="189"/>
      <c r="EW291" s="189"/>
      <c r="EX291" s="189"/>
      <c r="EY291" s="189"/>
      <c r="EZ291" s="189"/>
      <c r="FA291" s="189"/>
      <c r="FB291" s="189"/>
      <c r="FC291" s="189"/>
      <c r="FD291" s="189"/>
      <c r="FE291" s="189"/>
    </row>
    <row r="292" spans="1:161" ht="15">
      <c r="A292" s="181"/>
      <c r="B292" s="182">
        <v>6</v>
      </c>
      <c r="C292" s="176" t="s">
        <v>1247</v>
      </c>
      <c r="D292" s="182">
        <f t="shared" si="4"/>
        <v>2014</v>
      </c>
      <c r="E292" s="176" t="s">
        <v>1324</v>
      </c>
      <c r="F292" s="176" t="s">
        <v>1325</v>
      </c>
      <c r="G292" s="190"/>
      <c r="H292" s="187" t="s">
        <v>1010</v>
      </c>
      <c r="I292" s="224">
        <f>DTP!E45</f>
        <v>0</v>
      </c>
      <c r="J292" s="189"/>
      <c r="K292" s="189"/>
      <c r="L292" s="189"/>
      <c r="M292" s="189"/>
      <c r="N292" s="189"/>
      <c r="O292" s="189"/>
      <c r="P292" s="189"/>
      <c r="Q292" s="189"/>
      <c r="R292" s="189"/>
      <c r="S292" s="189"/>
      <c r="T292" s="189"/>
      <c r="U292" s="189"/>
      <c r="V292" s="189"/>
      <c r="W292" s="189"/>
      <c r="X292" s="189"/>
      <c r="Y292" s="189"/>
      <c r="Z292" s="189"/>
      <c r="AA292" s="189"/>
      <c r="AB292" s="189"/>
      <c r="AC292" s="189"/>
      <c r="AD292" s="189"/>
      <c r="AE292" s="189"/>
      <c r="AF292" s="189"/>
      <c r="AG292" s="189"/>
      <c r="AH292" s="189"/>
      <c r="AI292" s="189"/>
      <c r="AJ292" s="189"/>
      <c r="AK292" s="189"/>
      <c r="AL292" s="189"/>
      <c r="AM292" s="189"/>
      <c r="AN292" s="189"/>
      <c r="AO292" s="189"/>
      <c r="AP292" s="189"/>
      <c r="AQ292" s="189"/>
      <c r="AR292" s="189"/>
      <c r="AS292" s="189"/>
      <c r="AT292" s="189"/>
      <c r="AU292" s="189"/>
      <c r="AV292" s="189"/>
      <c r="AW292" s="189"/>
      <c r="AX292" s="189"/>
      <c r="AY292" s="189"/>
      <c r="AZ292" s="189"/>
      <c r="BA292" s="189"/>
      <c r="BB292" s="189"/>
      <c r="BC292" s="189"/>
      <c r="BD292" s="189"/>
      <c r="BE292" s="189"/>
      <c r="BF292" s="189"/>
      <c r="BG292" s="189"/>
      <c r="BH292" s="189"/>
      <c r="BI292" s="189"/>
      <c r="BJ292" s="189"/>
      <c r="BK292" s="189"/>
      <c r="BL292" s="189"/>
      <c r="BM292" s="189"/>
      <c r="BN292" s="189"/>
      <c r="BO292" s="189"/>
      <c r="BP292" s="189"/>
      <c r="BQ292" s="189"/>
      <c r="BR292" s="189"/>
      <c r="BS292" s="189"/>
      <c r="BT292" s="189"/>
      <c r="BU292" s="189"/>
      <c r="BV292" s="189"/>
      <c r="BW292" s="189"/>
      <c r="BX292" s="189"/>
      <c r="BY292" s="189"/>
      <c r="BZ292" s="189"/>
      <c r="CA292" s="189"/>
      <c r="CB292" s="189"/>
      <c r="CC292" s="189"/>
      <c r="CD292" s="189"/>
      <c r="CE292" s="189"/>
      <c r="CF292" s="189"/>
      <c r="CG292" s="189"/>
      <c r="CH292" s="189"/>
      <c r="CI292" s="189"/>
      <c r="CJ292" s="189"/>
      <c r="CK292" s="189"/>
      <c r="CL292" s="189"/>
      <c r="CM292" s="189"/>
      <c r="CN292" s="189"/>
      <c r="CO292" s="189"/>
      <c r="CP292" s="189"/>
      <c r="CQ292" s="189"/>
      <c r="CR292" s="189"/>
      <c r="CS292" s="189"/>
      <c r="CT292" s="189"/>
      <c r="CU292" s="189"/>
      <c r="CV292" s="189"/>
      <c r="CW292" s="189"/>
      <c r="CX292" s="189"/>
      <c r="CY292" s="189"/>
      <c r="CZ292" s="189"/>
      <c r="DA292" s="189"/>
      <c r="DB292" s="189"/>
      <c r="DC292" s="189"/>
      <c r="DD292" s="189"/>
      <c r="DE292" s="189"/>
      <c r="DF292" s="189"/>
      <c r="DG292" s="189"/>
      <c r="DH292" s="189"/>
      <c r="DI292" s="189"/>
      <c r="DJ292" s="189"/>
      <c r="DK292" s="189"/>
      <c r="DL292" s="189"/>
      <c r="DM292" s="189"/>
      <c r="DN292" s="189"/>
      <c r="DO292" s="189"/>
      <c r="DP292" s="189"/>
      <c r="DQ292" s="189"/>
      <c r="DR292" s="189"/>
      <c r="DS292" s="189"/>
      <c r="DT292" s="189"/>
      <c r="DU292" s="189"/>
      <c r="DV292" s="189"/>
      <c r="DW292" s="189"/>
      <c r="DX292" s="189"/>
      <c r="DY292" s="189"/>
      <c r="DZ292" s="189"/>
      <c r="EA292" s="189"/>
      <c r="EB292" s="189"/>
      <c r="EC292" s="189"/>
      <c r="ED292" s="189"/>
      <c r="EE292" s="189"/>
      <c r="EF292" s="189"/>
      <c r="EG292" s="189"/>
      <c r="EH292" s="189"/>
      <c r="EI292" s="189"/>
      <c r="EJ292" s="189"/>
      <c r="EK292" s="189"/>
      <c r="EL292" s="189"/>
      <c r="EM292" s="189"/>
      <c r="EN292" s="189"/>
      <c r="EO292" s="189"/>
      <c r="EP292" s="189"/>
      <c r="EQ292" s="189"/>
      <c r="ER292" s="189"/>
      <c r="ES292" s="189"/>
      <c r="ET292" s="189"/>
      <c r="EU292" s="189"/>
      <c r="EV292" s="189"/>
      <c r="EW292" s="189"/>
      <c r="EX292" s="189"/>
      <c r="EY292" s="189"/>
      <c r="EZ292" s="189"/>
      <c r="FA292" s="189"/>
      <c r="FB292" s="189"/>
      <c r="FC292" s="189"/>
      <c r="FD292" s="189"/>
      <c r="FE292" s="189"/>
    </row>
    <row r="293" spans="1:161" ht="15">
      <c r="A293" s="181"/>
      <c r="B293" s="182">
        <v>6</v>
      </c>
      <c r="C293" s="176" t="s">
        <v>1247</v>
      </c>
      <c r="D293" s="182">
        <f t="shared" si="4"/>
        <v>2014</v>
      </c>
      <c r="E293" s="176" t="s">
        <v>1326</v>
      </c>
      <c r="F293" s="176" t="s">
        <v>1327</v>
      </c>
      <c r="G293" s="190"/>
      <c r="H293" s="187" t="s">
        <v>1010</v>
      </c>
      <c r="I293" s="224">
        <f>DTP!E46</f>
        <v>0</v>
      </c>
      <c r="J293" s="189"/>
      <c r="K293" s="189"/>
      <c r="L293" s="189"/>
      <c r="M293" s="189"/>
      <c r="N293" s="189"/>
      <c r="O293" s="189"/>
      <c r="P293" s="189"/>
      <c r="Q293" s="189"/>
      <c r="R293" s="189"/>
      <c r="S293" s="189"/>
      <c r="T293" s="189"/>
      <c r="U293" s="189"/>
      <c r="V293" s="189"/>
      <c r="W293" s="189"/>
      <c r="X293" s="189"/>
      <c r="Y293" s="189"/>
      <c r="Z293" s="189"/>
      <c r="AA293" s="189"/>
      <c r="AB293" s="189"/>
      <c r="AC293" s="189"/>
      <c r="AD293" s="189"/>
      <c r="AE293" s="189"/>
      <c r="AF293" s="189"/>
      <c r="AG293" s="189"/>
      <c r="AH293" s="189"/>
      <c r="AI293" s="189"/>
      <c r="AJ293" s="189"/>
      <c r="AK293" s="189"/>
      <c r="AL293" s="189"/>
      <c r="AM293" s="189"/>
      <c r="AN293" s="189"/>
      <c r="AO293" s="189"/>
      <c r="AP293" s="189"/>
      <c r="AQ293" s="189"/>
      <c r="AR293" s="189"/>
      <c r="AS293" s="189"/>
      <c r="AT293" s="189"/>
      <c r="AU293" s="189"/>
      <c r="AV293" s="189"/>
      <c r="AW293" s="189"/>
      <c r="AX293" s="189"/>
      <c r="AY293" s="189"/>
      <c r="AZ293" s="189"/>
      <c r="BA293" s="189"/>
      <c r="BB293" s="189"/>
      <c r="BC293" s="189"/>
      <c r="BD293" s="189"/>
      <c r="BE293" s="189"/>
      <c r="BF293" s="189"/>
      <c r="BG293" s="189"/>
      <c r="BH293" s="189"/>
      <c r="BI293" s="189"/>
      <c r="BJ293" s="189"/>
      <c r="BK293" s="189"/>
      <c r="BL293" s="189"/>
      <c r="BM293" s="189"/>
      <c r="BN293" s="189"/>
      <c r="BO293" s="189"/>
      <c r="BP293" s="189"/>
      <c r="BQ293" s="189"/>
      <c r="BR293" s="189"/>
      <c r="BS293" s="189"/>
      <c r="BT293" s="189"/>
      <c r="BU293" s="189"/>
      <c r="BV293" s="189"/>
      <c r="BW293" s="189"/>
      <c r="BX293" s="189"/>
      <c r="BY293" s="189"/>
      <c r="BZ293" s="189"/>
      <c r="CA293" s="189"/>
      <c r="CB293" s="189"/>
      <c r="CC293" s="189"/>
      <c r="CD293" s="189"/>
      <c r="CE293" s="189"/>
      <c r="CF293" s="189"/>
      <c r="CG293" s="189"/>
      <c r="CH293" s="189"/>
      <c r="CI293" s="189"/>
      <c r="CJ293" s="189"/>
      <c r="CK293" s="189"/>
      <c r="CL293" s="189"/>
      <c r="CM293" s="189"/>
      <c r="CN293" s="189"/>
      <c r="CO293" s="189"/>
      <c r="CP293" s="189"/>
      <c r="CQ293" s="189"/>
      <c r="CR293" s="189"/>
      <c r="CS293" s="189"/>
      <c r="CT293" s="189"/>
      <c r="CU293" s="189"/>
      <c r="CV293" s="189"/>
      <c r="CW293" s="189"/>
      <c r="CX293" s="189"/>
      <c r="CY293" s="189"/>
      <c r="CZ293" s="189"/>
      <c r="DA293" s="189"/>
      <c r="DB293" s="189"/>
      <c r="DC293" s="189"/>
      <c r="DD293" s="189"/>
      <c r="DE293" s="189"/>
      <c r="DF293" s="189"/>
      <c r="DG293" s="189"/>
      <c r="DH293" s="189"/>
      <c r="DI293" s="189"/>
      <c r="DJ293" s="189"/>
      <c r="DK293" s="189"/>
      <c r="DL293" s="189"/>
      <c r="DM293" s="189"/>
      <c r="DN293" s="189"/>
      <c r="DO293" s="189"/>
      <c r="DP293" s="189"/>
      <c r="DQ293" s="189"/>
      <c r="DR293" s="189"/>
      <c r="DS293" s="189"/>
      <c r="DT293" s="189"/>
      <c r="DU293" s="189"/>
      <c r="DV293" s="189"/>
      <c r="DW293" s="189"/>
      <c r="DX293" s="189"/>
      <c r="DY293" s="189"/>
      <c r="DZ293" s="189"/>
      <c r="EA293" s="189"/>
      <c r="EB293" s="189"/>
      <c r="EC293" s="189"/>
      <c r="ED293" s="189"/>
      <c r="EE293" s="189"/>
      <c r="EF293" s="189"/>
      <c r="EG293" s="189"/>
      <c r="EH293" s="189"/>
      <c r="EI293" s="189"/>
      <c r="EJ293" s="189"/>
      <c r="EK293" s="189"/>
      <c r="EL293" s="189"/>
      <c r="EM293" s="189"/>
      <c r="EN293" s="189"/>
      <c r="EO293" s="189"/>
      <c r="EP293" s="189"/>
      <c r="EQ293" s="189"/>
      <c r="ER293" s="189"/>
      <c r="ES293" s="189"/>
      <c r="ET293" s="189"/>
      <c r="EU293" s="189"/>
      <c r="EV293" s="189"/>
      <c r="EW293" s="189"/>
      <c r="EX293" s="189"/>
      <c r="EY293" s="189"/>
      <c r="EZ293" s="189"/>
      <c r="FA293" s="189"/>
      <c r="FB293" s="189"/>
      <c r="FC293" s="189"/>
      <c r="FD293" s="189"/>
      <c r="FE293" s="189"/>
    </row>
    <row r="294" spans="1:161" ht="15">
      <c r="A294" s="181"/>
      <c r="B294" s="182">
        <v>6</v>
      </c>
      <c r="C294" s="176" t="s">
        <v>1247</v>
      </c>
      <c r="D294" s="182">
        <f t="shared" si="4"/>
        <v>2014</v>
      </c>
      <c r="E294" s="176" t="s">
        <v>1328</v>
      </c>
      <c r="F294" s="176" t="s">
        <v>1329</v>
      </c>
      <c r="G294" s="190"/>
      <c r="H294" s="187" t="s">
        <v>1010</v>
      </c>
      <c r="I294" s="224">
        <f>DTP!E47</f>
        <v>0</v>
      </c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  <c r="AA294" s="189"/>
      <c r="AB294" s="189"/>
      <c r="AC294" s="189"/>
      <c r="AD294" s="189"/>
      <c r="AE294" s="189"/>
      <c r="AF294" s="189"/>
      <c r="AG294" s="189"/>
      <c r="AH294" s="189"/>
      <c r="AI294" s="189"/>
      <c r="AJ294" s="189"/>
      <c r="AK294" s="189"/>
      <c r="AL294" s="189"/>
      <c r="AM294" s="189"/>
      <c r="AN294" s="189"/>
      <c r="AO294" s="189"/>
      <c r="AP294" s="189"/>
      <c r="AQ294" s="189"/>
      <c r="AR294" s="189"/>
      <c r="AS294" s="189"/>
      <c r="AT294" s="189"/>
      <c r="AU294" s="189"/>
      <c r="AV294" s="189"/>
      <c r="AW294" s="189"/>
      <c r="AX294" s="189"/>
      <c r="AY294" s="189"/>
      <c r="AZ294" s="189"/>
      <c r="BA294" s="189"/>
      <c r="BB294" s="189"/>
      <c r="BC294" s="189"/>
      <c r="BD294" s="189"/>
      <c r="BE294" s="189"/>
      <c r="BF294" s="189"/>
      <c r="BG294" s="189"/>
      <c r="BH294" s="189"/>
      <c r="BI294" s="189"/>
      <c r="BJ294" s="189"/>
      <c r="BK294" s="189"/>
      <c r="BL294" s="189"/>
      <c r="BM294" s="189"/>
      <c r="BN294" s="189"/>
      <c r="BO294" s="189"/>
      <c r="BP294" s="189"/>
      <c r="BQ294" s="189"/>
      <c r="BR294" s="189"/>
      <c r="BS294" s="189"/>
      <c r="BT294" s="189"/>
      <c r="BU294" s="189"/>
      <c r="BV294" s="189"/>
      <c r="BW294" s="189"/>
      <c r="BX294" s="189"/>
      <c r="BY294" s="189"/>
      <c r="BZ294" s="189"/>
      <c r="CA294" s="189"/>
      <c r="CB294" s="189"/>
      <c r="CC294" s="189"/>
      <c r="CD294" s="189"/>
      <c r="CE294" s="189"/>
      <c r="CF294" s="189"/>
      <c r="CG294" s="189"/>
      <c r="CH294" s="189"/>
      <c r="CI294" s="189"/>
      <c r="CJ294" s="189"/>
      <c r="CK294" s="189"/>
      <c r="CL294" s="189"/>
      <c r="CM294" s="189"/>
      <c r="CN294" s="189"/>
      <c r="CO294" s="189"/>
      <c r="CP294" s="189"/>
      <c r="CQ294" s="189"/>
      <c r="CR294" s="189"/>
      <c r="CS294" s="189"/>
      <c r="CT294" s="189"/>
      <c r="CU294" s="189"/>
      <c r="CV294" s="189"/>
      <c r="CW294" s="189"/>
      <c r="CX294" s="189"/>
      <c r="CY294" s="189"/>
      <c r="CZ294" s="189"/>
      <c r="DA294" s="189"/>
      <c r="DB294" s="189"/>
      <c r="DC294" s="189"/>
      <c r="DD294" s="189"/>
      <c r="DE294" s="189"/>
      <c r="DF294" s="189"/>
      <c r="DG294" s="189"/>
      <c r="DH294" s="189"/>
      <c r="DI294" s="189"/>
      <c r="DJ294" s="189"/>
      <c r="DK294" s="189"/>
      <c r="DL294" s="189"/>
      <c r="DM294" s="189"/>
      <c r="DN294" s="189"/>
      <c r="DO294" s="189"/>
      <c r="DP294" s="189"/>
      <c r="DQ294" s="189"/>
      <c r="DR294" s="189"/>
      <c r="DS294" s="189"/>
      <c r="DT294" s="189"/>
      <c r="DU294" s="189"/>
      <c r="DV294" s="189"/>
      <c r="DW294" s="189"/>
      <c r="DX294" s="189"/>
      <c r="DY294" s="189"/>
      <c r="DZ294" s="189"/>
      <c r="EA294" s="189"/>
      <c r="EB294" s="189"/>
      <c r="EC294" s="189"/>
      <c r="ED294" s="189"/>
      <c r="EE294" s="189"/>
      <c r="EF294" s="189"/>
      <c r="EG294" s="189"/>
      <c r="EH294" s="189"/>
      <c r="EI294" s="189"/>
      <c r="EJ294" s="189"/>
      <c r="EK294" s="189"/>
      <c r="EL294" s="189"/>
      <c r="EM294" s="189"/>
      <c r="EN294" s="189"/>
      <c r="EO294" s="189"/>
      <c r="EP294" s="189"/>
      <c r="EQ294" s="189"/>
      <c r="ER294" s="189"/>
      <c r="ES294" s="189"/>
      <c r="ET294" s="189"/>
      <c r="EU294" s="189"/>
      <c r="EV294" s="189"/>
      <c r="EW294" s="189"/>
      <c r="EX294" s="189"/>
      <c r="EY294" s="189"/>
      <c r="EZ294" s="189"/>
      <c r="FA294" s="189"/>
      <c r="FB294" s="189"/>
      <c r="FC294" s="189"/>
      <c r="FD294" s="189"/>
      <c r="FE294" s="189"/>
    </row>
    <row r="295" spans="1:161" ht="15">
      <c r="A295" s="181"/>
      <c r="B295" s="182">
        <v>6</v>
      </c>
      <c r="C295" s="176" t="s">
        <v>1247</v>
      </c>
      <c r="D295" s="182">
        <f t="shared" si="4"/>
        <v>2014</v>
      </c>
      <c r="E295" s="176" t="s">
        <v>1330</v>
      </c>
      <c r="F295" s="176" t="s">
        <v>1331</v>
      </c>
      <c r="G295" s="190"/>
      <c r="H295" s="187" t="s">
        <v>1010</v>
      </c>
      <c r="I295" s="224">
        <f>DTP!E48</f>
        <v>0</v>
      </c>
      <c r="K295" s="189"/>
      <c r="L295" s="189"/>
      <c r="M295" s="189"/>
      <c r="N295" s="189"/>
      <c r="O295" s="189"/>
      <c r="P295" s="189"/>
      <c r="Q295" s="189"/>
      <c r="R295" s="189"/>
      <c r="S295" s="189"/>
      <c r="T295" s="189"/>
      <c r="U295" s="189"/>
      <c r="V295" s="189"/>
      <c r="W295" s="189"/>
      <c r="X295" s="189"/>
      <c r="Y295" s="189"/>
      <c r="Z295" s="189"/>
      <c r="AA295" s="189"/>
      <c r="AB295" s="189"/>
      <c r="AC295" s="189"/>
      <c r="AD295" s="189"/>
      <c r="AE295" s="189"/>
      <c r="AF295" s="189"/>
      <c r="AG295" s="189"/>
      <c r="AH295" s="189"/>
      <c r="AI295" s="189"/>
      <c r="AJ295" s="189"/>
      <c r="AK295" s="189"/>
      <c r="AL295" s="189"/>
      <c r="AM295" s="189"/>
      <c r="AN295" s="189"/>
      <c r="AO295" s="189"/>
      <c r="AP295" s="189"/>
      <c r="AQ295" s="189"/>
      <c r="AR295" s="189"/>
      <c r="AS295" s="189"/>
      <c r="AT295" s="189"/>
      <c r="AU295" s="189"/>
      <c r="AV295" s="189"/>
      <c r="AW295" s="189"/>
      <c r="AX295" s="189"/>
      <c r="AY295" s="189"/>
      <c r="AZ295" s="189"/>
      <c r="BA295" s="189"/>
      <c r="BB295" s="189"/>
      <c r="BC295" s="189"/>
      <c r="BD295" s="189"/>
      <c r="BE295" s="189"/>
      <c r="BF295" s="189"/>
      <c r="BG295" s="189"/>
      <c r="BH295" s="189"/>
      <c r="BI295" s="189"/>
      <c r="BJ295" s="189"/>
      <c r="BK295" s="189"/>
      <c r="BL295" s="189"/>
      <c r="BM295" s="189"/>
      <c r="BN295" s="189"/>
      <c r="BO295" s="189"/>
      <c r="BP295" s="189"/>
      <c r="BQ295" s="189"/>
      <c r="BR295" s="189"/>
      <c r="BS295" s="189"/>
      <c r="BT295" s="189"/>
      <c r="BU295" s="189"/>
      <c r="BV295" s="189"/>
      <c r="BW295" s="189"/>
      <c r="BX295" s="189"/>
      <c r="BY295" s="189"/>
      <c r="BZ295" s="189"/>
      <c r="CA295" s="189"/>
      <c r="CB295" s="189"/>
      <c r="CC295" s="189"/>
      <c r="CD295" s="189"/>
      <c r="CE295" s="189"/>
      <c r="CF295" s="189"/>
      <c r="CG295" s="189"/>
      <c r="CH295" s="189"/>
      <c r="CI295" s="189"/>
      <c r="CJ295" s="189"/>
      <c r="CK295" s="189"/>
      <c r="CL295" s="189"/>
      <c r="CM295" s="189"/>
      <c r="CN295" s="189"/>
      <c r="CO295" s="189"/>
      <c r="CP295" s="189"/>
      <c r="CQ295" s="189"/>
      <c r="CR295" s="189"/>
      <c r="CS295" s="189"/>
      <c r="CT295" s="189"/>
      <c r="CU295" s="189"/>
      <c r="CV295" s="189"/>
      <c r="CW295" s="189"/>
      <c r="CX295" s="189"/>
      <c r="CY295" s="189"/>
      <c r="CZ295" s="189"/>
      <c r="DA295" s="189"/>
      <c r="DB295" s="189"/>
      <c r="DC295" s="189"/>
      <c r="DD295" s="189"/>
      <c r="DE295" s="189"/>
      <c r="DF295" s="189"/>
      <c r="DG295" s="189"/>
      <c r="DH295" s="189"/>
      <c r="DI295" s="189"/>
      <c r="DJ295" s="189"/>
      <c r="DK295" s="189"/>
      <c r="DL295" s="189"/>
      <c r="DM295" s="189"/>
      <c r="DN295" s="189"/>
      <c r="DO295" s="189"/>
      <c r="DP295" s="189"/>
      <c r="DQ295" s="189"/>
      <c r="DR295" s="189"/>
      <c r="DS295" s="189"/>
      <c r="DT295" s="189"/>
      <c r="DU295" s="189"/>
      <c r="DV295" s="189"/>
      <c r="DW295" s="189"/>
      <c r="DX295" s="189"/>
      <c r="DY295" s="189"/>
      <c r="DZ295" s="189"/>
      <c r="EA295" s="189"/>
      <c r="EB295" s="189"/>
      <c r="EC295" s="189"/>
      <c r="ED295" s="189"/>
      <c r="EE295" s="189"/>
      <c r="EF295" s="189"/>
      <c r="EG295" s="189"/>
      <c r="EH295" s="189"/>
      <c r="EI295" s="189"/>
      <c r="EJ295" s="189"/>
      <c r="EK295" s="189"/>
      <c r="EL295" s="189"/>
      <c r="EM295" s="189"/>
      <c r="EN295" s="189"/>
      <c r="EO295" s="189"/>
      <c r="EP295" s="189"/>
      <c r="EQ295" s="189"/>
      <c r="ER295" s="189"/>
      <c r="ES295" s="189"/>
      <c r="ET295" s="189"/>
      <c r="EU295" s="189"/>
      <c r="EV295" s="189"/>
      <c r="EW295" s="189"/>
      <c r="EX295" s="189"/>
      <c r="EY295" s="189"/>
      <c r="EZ295" s="189"/>
      <c r="FA295" s="189"/>
      <c r="FB295" s="189"/>
      <c r="FC295" s="189"/>
      <c r="FD295" s="189"/>
      <c r="FE295" s="189"/>
    </row>
    <row r="296" spans="1:161" ht="15">
      <c r="A296" s="181"/>
      <c r="B296" s="182">
        <v>6</v>
      </c>
      <c r="C296" s="176" t="s">
        <v>1247</v>
      </c>
      <c r="D296" s="182">
        <f t="shared" si="4"/>
        <v>2014</v>
      </c>
      <c r="E296" s="176" t="s">
        <v>1332</v>
      </c>
      <c r="F296" s="176" t="s">
        <v>1333</v>
      </c>
      <c r="G296" s="190"/>
      <c r="H296" s="187" t="s">
        <v>1010</v>
      </c>
      <c r="I296" s="224">
        <f>DTP!E49</f>
        <v>0</v>
      </c>
      <c r="J296" s="189"/>
      <c r="K296" s="189"/>
      <c r="L296" s="189"/>
      <c r="M296" s="189"/>
      <c r="N296" s="189"/>
      <c r="O296" s="189"/>
      <c r="P296" s="189"/>
      <c r="Q296" s="189"/>
      <c r="R296" s="189"/>
      <c r="S296" s="189"/>
      <c r="T296" s="189"/>
      <c r="U296" s="189"/>
      <c r="V296" s="189"/>
      <c r="W296" s="189"/>
      <c r="X296" s="189"/>
      <c r="Y296" s="189"/>
      <c r="Z296" s="189"/>
      <c r="AA296" s="189"/>
      <c r="AB296" s="189"/>
      <c r="AC296" s="189"/>
      <c r="AD296" s="189"/>
      <c r="AE296" s="189"/>
      <c r="AF296" s="189"/>
      <c r="AG296" s="189"/>
      <c r="AH296" s="189"/>
      <c r="AI296" s="189"/>
      <c r="AJ296" s="189"/>
      <c r="AK296" s="189"/>
      <c r="AL296" s="189"/>
      <c r="AM296" s="189"/>
      <c r="AN296" s="189"/>
      <c r="AO296" s="189"/>
      <c r="AP296" s="189"/>
      <c r="AQ296" s="189"/>
      <c r="AR296" s="189"/>
      <c r="AS296" s="189"/>
      <c r="AT296" s="189"/>
      <c r="AU296" s="189"/>
      <c r="AV296" s="189"/>
      <c r="AW296" s="189"/>
      <c r="AX296" s="189"/>
      <c r="AY296" s="189"/>
      <c r="AZ296" s="189"/>
      <c r="BA296" s="189"/>
      <c r="BB296" s="189"/>
      <c r="BC296" s="189"/>
      <c r="BD296" s="189"/>
      <c r="BE296" s="189"/>
      <c r="BF296" s="189"/>
      <c r="BG296" s="189"/>
      <c r="BH296" s="189"/>
      <c r="BI296" s="189"/>
      <c r="BJ296" s="189"/>
      <c r="BK296" s="189"/>
      <c r="BL296" s="189"/>
      <c r="BM296" s="189"/>
      <c r="BN296" s="189"/>
      <c r="BO296" s="189"/>
      <c r="BP296" s="189"/>
      <c r="BQ296" s="189"/>
      <c r="BR296" s="189"/>
      <c r="BS296" s="189"/>
      <c r="BT296" s="189"/>
      <c r="BU296" s="189"/>
      <c r="BV296" s="189"/>
      <c r="BW296" s="189"/>
      <c r="BX296" s="189"/>
      <c r="BY296" s="189"/>
      <c r="BZ296" s="189"/>
      <c r="CA296" s="189"/>
      <c r="CB296" s="189"/>
      <c r="CC296" s="189"/>
      <c r="CD296" s="189"/>
      <c r="CE296" s="189"/>
      <c r="CF296" s="189"/>
      <c r="CG296" s="189"/>
      <c r="CH296" s="189"/>
      <c r="CI296" s="189"/>
      <c r="CJ296" s="189"/>
      <c r="CK296" s="189"/>
      <c r="CL296" s="189"/>
      <c r="CM296" s="189"/>
      <c r="CN296" s="189"/>
      <c r="CO296" s="189"/>
      <c r="CP296" s="189"/>
      <c r="CQ296" s="189"/>
      <c r="CR296" s="189"/>
      <c r="CS296" s="189"/>
      <c r="CT296" s="189"/>
      <c r="CU296" s="189"/>
      <c r="CV296" s="189"/>
      <c r="CW296" s="189"/>
      <c r="CX296" s="189"/>
      <c r="CY296" s="189"/>
      <c r="CZ296" s="189"/>
      <c r="DA296" s="189"/>
      <c r="DB296" s="189"/>
      <c r="DC296" s="189"/>
      <c r="DD296" s="189"/>
      <c r="DE296" s="189"/>
      <c r="DF296" s="189"/>
      <c r="DG296" s="189"/>
      <c r="DH296" s="189"/>
      <c r="DI296" s="189"/>
      <c r="DJ296" s="189"/>
      <c r="DK296" s="189"/>
      <c r="DL296" s="189"/>
      <c r="DM296" s="189"/>
      <c r="DN296" s="189"/>
      <c r="DO296" s="189"/>
      <c r="DP296" s="189"/>
      <c r="DQ296" s="189"/>
      <c r="DR296" s="189"/>
      <c r="DS296" s="189"/>
      <c r="DT296" s="189"/>
      <c r="DU296" s="189"/>
      <c r="DV296" s="189"/>
      <c r="DW296" s="189"/>
      <c r="DX296" s="189"/>
      <c r="DY296" s="189"/>
      <c r="DZ296" s="189"/>
      <c r="EA296" s="189"/>
      <c r="EB296" s="189"/>
      <c r="EC296" s="189"/>
      <c r="ED296" s="189"/>
      <c r="EE296" s="189"/>
      <c r="EF296" s="189"/>
      <c r="EG296" s="189"/>
      <c r="EH296" s="189"/>
      <c r="EI296" s="189"/>
      <c r="EJ296" s="189"/>
      <c r="EK296" s="189"/>
      <c r="EL296" s="189"/>
      <c r="EM296" s="189"/>
      <c r="EN296" s="189"/>
      <c r="EO296" s="189"/>
      <c r="EP296" s="189"/>
      <c r="EQ296" s="189"/>
      <c r="ER296" s="189"/>
      <c r="ES296" s="189"/>
      <c r="ET296" s="189"/>
      <c r="EU296" s="189"/>
      <c r="EV296" s="189"/>
      <c r="EW296" s="189"/>
      <c r="EX296" s="189"/>
      <c r="EY296" s="189"/>
      <c r="EZ296" s="189"/>
      <c r="FA296" s="189"/>
      <c r="FB296" s="189"/>
      <c r="FC296" s="189"/>
      <c r="FD296" s="189"/>
      <c r="FE296" s="189"/>
    </row>
    <row r="297" spans="1:161" ht="15">
      <c r="A297" s="181"/>
      <c r="B297" s="182">
        <v>6</v>
      </c>
      <c r="C297" s="176" t="s">
        <v>1247</v>
      </c>
      <c r="D297" s="182">
        <f t="shared" si="4"/>
        <v>2014</v>
      </c>
      <c r="E297" s="176" t="s">
        <v>1334</v>
      </c>
      <c r="F297" s="176" t="s">
        <v>1335</v>
      </c>
      <c r="G297" s="190"/>
      <c r="H297" s="187" t="s">
        <v>1010</v>
      </c>
      <c r="I297" s="224">
        <f>DTP!E50</f>
        <v>0</v>
      </c>
      <c r="J297" s="189"/>
      <c r="K297" s="189"/>
      <c r="L297" s="189"/>
      <c r="M297" s="189"/>
      <c r="N297" s="189"/>
      <c r="O297" s="189"/>
      <c r="P297" s="189"/>
      <c r="Q297" s="189"/>
      <c r="R297" s="189"/>
      <c r="S297" s="189"/>
      <c r="T297" s="189"/>
      <c r="U297" s="189"/>
      <c r="V297" s="189"/>
      <c r="W297" s="189"/>
      <c r="X297" s="189"/>
      <c r="Y297" s="189"/>
      <c r="Z297" s="189"/>
      <c r="AA297" s="189"/>
      <c r="AB297" s="189"/>
      <c r="AC297" s="189"/>
      <c r="AD297" s="189"/>
      <c r="AE297" s="189"/>
      <c r="AF297" s="189"/>
      <c r="AG297" s="189"/>
      <c r="AH297" s="189"/>
      <c r="AI297" s="189"/>
      <c r="AJ297" s="189"/>
      <c r="AK297" s="189"/>
      <c r="AL297" s="189"/>
      <c r="AM297" s="189"/>
      <c r="AN297" s="189"/>
      <c r="AO297" s="189"/>
      <c r="AP297" s="189"/>
      <c r="AQ297" s="189"/>
      <c r="AR297" s="189"/>
      <c r="AS297" s="189"/>
      <c r="AT297" s="189"/>
      <c r="AU297" s="189"/>
      <c r="AV297" s="189"/>
      <c r="AW297" s="189"/>
      <c r="AX297" s="189"/>
      <c r="AY297" s="189"/>
      <c r="AZ297" s="189"/>
      <c r="BA297" s="189"/>
      <c r="BB297" s="189"/>
      <c r="BC297" s="189"/>
      <c r="BD297" s="189"/>
      <c r="BE297" s="189"/>
      <c r="BF297" s="189"/>
      <c r="BG297" s="189"/>
      <c r="BH297" s="189"/>
      <c r="BI297" s="189"/>
      <c r="BJ297" s="189"/>
      <c r="BK297" s="189"/>
      <c r="BL297" s="189"/>
      <c r="BM297" s="189"/>
      <c r="BN297" s="189"/>
      <c r="BO297" s="189"/>
      <c r="BP297" s="189"/>
      <c r="BQ297" s="189"/>
      <c r="BR297" s="189"/>
      <c r="BS297" s="189"/>
      <c r="BT297" s="189"/>
      <c r="BU297" s="189"/>
      <c r="BV297" s="189"/>
      <c r="BW297" s="189"/>
      <c r="BX297" s="189"/>
      <c r="BY297" s="189"/>
      <c r="BZ297" s="189"/>
      <c r="CA297" s="189"/>
      <c r="CB297" s="189"/>
      <c r="CC297" s="189"/>
      <c r="CD297" s="189"/>
      <c r="CE297" s="189"/>
      <c r="CF297" s="189"/>
      <c r="CG297" s="189"/>
      <c r="CH297" s="189"/>
      <c r="CI297" s="189"/>
      <c r="CJ297" s="189"/>
      <c r="CK297" s="189"/>
      <c r="CL297" s="189"/>
      <c r="CM297" s="189"/>
      <c r="CN297" s="189"/>
      <c r="CO297" s="189"/>
      <c r="CP297" s="189"/>
      <c r="CQ297" s="189"/>
      <c r="CR297" s="189"/>
      <c r="CS297" s="189"/>
      <c r="CT297" s="189"/>
      <c r="CU297" s="189"/>
      <c r="CV297" s="189"/>
      <c r="CW297" s="189"/>
      <c r="CX297" s="189"/>
      <c r="CY297" s="189"/>
      <c r="CZ297" s="189"/>
      <c r="DA297" s="189"/>
      <c r="DB297" s="189"/>
      <c r="DC297" s="189"/>
      <c r="DD297" s="189"/>
      <c r="DE297" s="189"/>
      <c r="DF297" s="189"/>
      <c r="DG297" s="189"/>
      <c r="DH297" s="189"/>
      <c r="DI297" s="189"/>
      <c r="DJ297" s="189"/>
      <c r="DK297" s="189"/>
      <c r="DL297" s="189"/>
      <c r="DM297" s="189"/>
      <c r="DN297" s="189"/>
      <c r="DO297" s="189"/>
      <c r="DP297" s="189"/>
      <c r="DQ297" s="189"/>
      <c r="DR297" s="189"/>
      <c r="DS297" s="189"/>
      <c r="DT297" s="189"/>
      <c r="DU297" s="189"/>
      <c r="DV297" s="189"/>
      <c r="DW297" s="189"/>
      <c r="DX297" s="189"/>
      <c r="DY297" s="189"/>
      <c r="DZ297" s="189"/>
      <c r="EA297" s="189"/>
      <c r="EB297" s="189"/>
      <c r="EC297" s="189"/>
      <c r="ED297" s="189"/>
      <c r="EE297" s="189"/>
      <c r="EF297" s="189"/>
      <c r="EG297" s="189"/>
      <c r="EH297" s="189"/>
      <c r="EI297" s="189"/>
      <c r="EJ297" s="189"/>
      <c r="EK297" s="189"/>
      <c r="EL297" s="189"/>
      <c r="EM297" s="189"/>
      <c r="EN297" s="189"/>
      <c r="EO297" s="189"/>
      <c r="EP297" s="189"/>
      <c r="EQ297" s="189"/>
      <c r="ER297" s="189"/>
      <c r="ES297" s="189"/>
      <c r="ET297" s="189"/>
      <c r="EU297" s="189"/>
      <c r="EV297" s="189"/>
      <c r="EW297" s="189"/>
      <c r="EX297" s="189"/>
      <c r="EY297" s="189"/>
      <c r="EZ297" s="189"/>
      <c r="FA297" s="189"/>
      <c r="FB297" s="189"/>
      <c r="FC297" s="189"/>
      <c r="FD297" s="189"/>
      <c r="FE297" s="189"/>
    </row>
    <row r="298" spans="1:161" ht="15">
      <c r="A298" s="181"/>
      <c r="B298" s="182">
        <v>6</v>
      </c>
      <c r="C298" s="176" t="s">
        <v>1247</v>
      </c>
      <c r="D298" s="182">
        <f t="shared" si="4"/>
        <v>2014</v>
      </c>
      <c r="E298" s="176" t="s">
        <v>1336</v>
      </c>
      <c r="F298" s="176" t="s">
        <v>1337</v>
      </c>
      <c r="G298" s="190"/>
      <c r="H298" s="187" t="s">
        <v>1010</v>
      </c>
      <c r="I298" s="224">
        <f>DTP!E51</f>
        <v>0</v>
      </c>
      <c r="J298" s="189"/>
      <c r="K298" s="189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89"/>
      <c r="AE298" s="189"/>
      <c r="AF298" s="189"/>
      <c r="AG298" s="189"/>
      <c r="AH298" s="189"/>
      <c r="AI298" s="189"/>
      <c r="AJ298" s="189"/>
      <c r="AK298" s="189"/>
      <c r="AL298" s="189"/>
      <c r="AM298" s="189"/>
      <c r="AN298" s="189"/>
      <c r="AO298" s="189"/>
      <c r="AP298" s="189"/>
      <c r="AQ298" s="189"/>
      <c r="AR298" s="189"/>
      <c r="AS298" s="189"/>
      <c r="AT298" s="189"/>
      <c r="AU298" s="189"/>
      <c r="AV298" s="189"/>
      <c r="AW298" s="189"/>
      <c r="AX298" s="189"/>
      <c r="AY298" s="189"/>
      <c r="AZ298" s="189"/>
      <c r="BA298" s="189"/>
      <c r="BB298" s="189"/>
      <c r="BC298" s="189"/>
      <c r="BD298" s="189"/>
      <c r="BE298" s="189"/>
      <c r="BF298" s="189"/>
      <c r="BG298" s="189"/>
      <c r="BH298" s="189"/>
      <c r="BI298" s="189"/>
      <c r="BJ298" s="189"/>
      <c r="BK298" s="189"/>
      <c r="BL298" s="189"/>
      <c r="BM298" s="189"/>
      <c r="BN298" s="189"/>
      <c r="BO298" s="189"/>
      <c r="BP298" s="189"/>
      <c r="BQ298" s="189"/>
      <c r="BR298" s="189"/>
      <c r="BS298" s="189"/>
      <c r="BT298" s="189"/>
      <c r="BU298" s="189"/>
      <c r="BV298" s="189"/>
      <c r="BW298" s="189"/>
      <c r="BX298" s="189"/>
      <c r="BY298" s="189"/>
      <c r="BZ298" s="189"/>
      <c r="CA298" s="189"/>
      <c r="CB298" s="189"/>
      <c r="CC298" s="189"/>
      <c r="CD298" s="189"/>
      <c r="CE298" s="189"/>
      <c r="CF298" s="189"/>
      <c r="CG298" s="189"/>
      <c r="CH298" s="189"/>
      <c r="CI298" s="189"/>
      <c r="CJ298" s="189"/>
      <c r="CK298" s="189"/>
      <c r="CL298" s="189"/>
      <c r="CM298" s="189"/>
      <c r="CN298" s="189"/>
      <c r="CO298" s="189"/>
      <c r="CP298" s="189"/>
      <c r="CQ298" s="189"/>
      <c r="CR298" s="189"/>
      <c r="CS298" s="189"/>
      <c r="CT298" s="189"/>
      <c r="CU298" s="189"/>
      <c r="CV298" s="189"/>
      <c r="CW298" s="189"/>
      <c r="CX298" s="189"/>
      <c r="CY298" s="189"/>
      <c r="CZ298" s="189"/>
      <c r="DA298" s="189"/>
      <c r="DB298" s="189"/>
      <c r="DC298" s="189"/>
      <c r="DD298" s="189"/>
      <c r="DE298" s="189"/>
      <c r="DF298" s="189"/>
      <c r="DG298" s="189"/>
      <c r="DH298" s="189"/>
      <c r="DI298" s="189"/>
      <c r="DJ298" s="189"/>
      <c r="DK298" s="189"/>
      <c r="DL298" s="189"/>
      <c r="DM298" s="189"/>
      <c r="DN298" s="189"/>
      <c r="DO298" s="189"/>
      <c r="DP298" s="189"/>
      <c r="DQ298" s="189"/>
      <c r="DR298" s="189"/>
      <c r="DS298" s="189"/>
      <c r="DT298" s="189"/>
      <c r="DU298" s="189"/>
      <c r="DV298" s="189"/>
      <c r="DW298" s="189"/>
      <c r="DX298" s="189"/>
      <c r="DY298" s="189"/>
      <c r="DZ298" s="189"/>
      <c r="EA298" s="189"/>
      <c r="EB298" s="189"/>
      <c r="EC298" s="189"/>
      <c r="ED298" s="189"/>
      <c r="EE298" s="189"/>
      <c r="EF298" s="189"/>
      <c r="EG298" s="189"/>
      <c r="EH298" s="189"/>
      <c r="EI298" s="189"/>
      <c r="EJ298" s="189"/>
      <c r="EK298" s="189"/>
      <c r="EL298" s="189"/>
      <c r="EM298" s="189"/>
      <c r="EN298" s="189"/>
      <c r="EO298" s="189"/>
      <c r="EP298" s="189"/>
      <c r="EQ298" s="189"/>
      <c r="ER298" s="189"/>
      <c r="ES298" s="189"/>
      <c r="ET298" s="189"/>
      <c r="EU298" s="189"/>
      <c r="EV298" s="189"/>
      <c r="EW298" s="189"/>
      <c r="EX298" s="189"/>
      <c r="EY298" s="189"/>
      <c r="EZ298" s="189"/>
      <c r="FA298" s="189"/>
      <c r="FB298" s="189"/>
      <c r="FC298" s="189"/>
      <c r="FD298" s="189"/>
      <c r="FE298" s="189"/>
    </row>
    <row r="299" spans="1:161" ht="15">
      <c r="A299" s="181"/>
      <c r="B299" s="182">
        <v>6</v>
      </c>
      <c r="C299" s="176" t="s">
        <v>1247</v>
      </c>
      <c r="D299" s="182">
        <f t="shared" si="4"/>
        <v>2014</v>
      </c>
      <c r="E299" s="176" t="s">
        <v>1338</v>
      </c>
      <c r="F299" s="176" t="s">
        <v>1339</v>
      </c>
      <c r="G299" s="190" t="s">
        <v>1340</v>
      </c>
      <c r="H299" s="187" t="s">
        <v>1010</v>
      </c>
      <c r="I299" s="224">
        <f>DTP!E52</f>
        <v>0</v>
      </c>
      <c r="J299" s="189"/>
      <c r="K299" s="189"/>
      <c r="L299" s="189"/>
      <c r="M299" s="189"/>
      <c r="N299" s="189"/>
      <c r="O299" s="189"/>
      <c r="P299" s="189"/>
      <c r="Q299" s="189"/>
      <c r="R299" s="189"/>
      <c r="S299" s="189"/>
      <c r="T299" s="189"/>
      <c r="U299" s="189"/>
      <c r="V299" s="189"/>
      <c r="W299" s="189"/>
      <c r="X299" s="189"/>
      <c r="Y299" s="189"/>
      <c r="Z299" s="189"/>
      <c r="AA299" s="189"/>
      <c r="AB299" s="189"/>
      <c r="AC299" s="189"/>
      <c r="AD299" s="189"/>
      <c r="AE299" s="189"/>
      <c r="AF299" s="189"/>
      <c r="AG299" s="189"/>
      <c r="AH299" s="189"/>
      <c r="AI299" s="189"/>
      <c r="AJ299" s="189"/>
      <c r="AK299" s="189"/>
      <c r="AL299" s="189"/>
      <c r="AM299" s="189"/>
      <c r="AN299" s="189"/>
      <c r="AO299" s="189"/>
      <c r="AP299" s="189"/>
      <c r="AQ299" s="189"/>
      <c r="AR299" s="189"/>
      <c r="AS299" s="189"/>
      <c r="AT299" s="189"/>
      <c r="AU299" s="189"/>
      <c r="AV299" s="189"/>
      <c r="AW299" s="189"/>
      <c r="AX299" s="189"/>
      <c r="AY299" s="189"/>
      <c r="AZ299" s="189"/>
      <c r="BA299" s="189"/>
      <c r="BB299" s="189"/>
      <c r="BC299" s="189"/>
      <c r="BD299" s="189"/>
      <c r="BE299" s="189"/>
      <c r="BF299" s="189"/>
      <c r="BG299" s="189"/>
      <c r="BH299" s="189"/>
      <c r="BI299" s="189"/>
      <c r="BJ299" s="189"/>
      <c r="BK299" s="189"/>
      <c r="BL299" s="189"/>
      <c r="BM299" s="189"/>
      <c r="BN299" s="189"/>
      <c r="BO299" s="189"/>
      <c r="BP299" s="189"/>
      <c r="BQ299" s="189"/>
      <c r="BR299" s="189"/>
      <c r="BS299" s="189"/>
      <c r="BT299" s="189"/>
      <c r="BU299" s="189"/>
      <c r="BV299" s="189"/>
      <c r="BW299" s="189"/>
      <c r="BX299" s="189"/>
      <c r="BY299" s="189"/>
      <c r="BZ299" s="189"/>
      <c r="CA299" s="189"/>
      <c r="CB299" s="189"/>
      <c r="CC299" s="189"/>
      <c r="CD299" s="189"/>
      <c r="CE299" s="189"/>
      <c r="CF299" s="189"/>
      <c r="CG299" s="189"/>
      <c r="CH299" s="189"/>
      <c r="CI299" s="189"/>
      <c r="CJ299" s="189"/>
      <c r="CK299" s="189"/>
      <c r="CL299" s="189"/>
      <c r="CM299" s="189"/>
      <c r="CN299" s="189"/>
      <c r="CO299" s="189"/>
      <c r="CP299" s="189"/>
      <c r="CQ299" s="189"/>
      <c r="CR299" s="189"/>
      <c r="CS299" s="189"/>
      <c r="CT299" s="189"/>
      <c r="CU299" s="189"/>
      <c r="CV299" s="189"/>
      <c r="CW299" s="189"/>
      <c r="CX299" s="189"/>
      <c r="CY299" s="189"/>
      <c r="CZ299" s="189"/>
      <c r="DA299" s="189"/>
      <c r="DB299" s="189"/>
      <c r="DC299" s="189"/>
      <c r="DD299" s="189"/>
      <c r="DE299" s="189"/>
      <c r="DF299" s="189"/>
      <c r="DG299" s="189"/>
      <c r="DH299" s="189"/>
      <c r="DI299" s="189"/>
      <c r="DJ299" s="189"/>
      <c r="DK299" s="189"/>
      <c r="DL299" s="189"/>
      <c r="DM299" s="189"/>
      <c r="DN299" s="189"/>
      <c r="DO299" s="189"/>
      <c r="DP299" s="189"/>
      <c r="DQ299" s="189"/>
      <c r="DR299" s="189"/>
      <c r="DS299" s="189"/>
      <c r="DT299" s="189"/>
      <c r="DU299" s="189"/>
      <c r="DV299" s="189"/>
      <c r="DW299" s="189"/>
      <c r="DX299" s="189"/>
      <c r="DY299" s="189"/>
      <c r="DZ299" s="189"/>
      <c r="EA299" s="189"/>
      <c r="EB299" s="189"/>
      <c r="EC299" s="189"/>
      <c r="ED299" s="189"/>
      <c r="EE299" s="189"/>
      <c r="EF299" s="189"/>
      <c r="EG299" s="189"/>
      <c r="EH299" s="189"/>
      <c r="EI299" s="189"/>
      <c r="EJ299" s="189"/>
      <c r="EK299" s="189"/>
      <c r="EL299" s="189"/>
      <c r="EM299" s="189"/>
      <c r="EN299" s="189"/>
      <c r="EO299" s="189"/>
      <c r="EP299" s="189"/>
      <c r="EQ299" s="189"/>
      <c r="ER299" s="189"/>
      <c r="ES299" s="189"/>
      <c r="ET299" s="189"/>
      <c r="EU299" s="189"/>
      <c r="EV299" s="189"/>
      <c r="EW299" s="189"/>
      <c r="EX299" s="189"/>
      <c r="EY299" s="189"/>
      <c r="EZ299" s="189"/>
      <c r="FA299" s="189"/>
      <c r="FB299" s="189"/>
      <c r="FC299" s="189"/>
      <c r="FD299" s="189"/>
      <c r="FE299" s="189"/>
    </row>
    <row r="300" spans="1:161" ht="15">
      <c r="A300" s="181"/>
      <c r="B300" s="182">
        <v>6</v>
      </c>
      <c r="C300" s="176" t="s">
        <v>1247</v>
      </c>
      <c r="D300" s="182">
        <f t="shared" si="4"/>
        <v>2014</v>
      </c>
      <c r="E300" s="176" t="s">
        <v>1341</v>
      </c>
      <c r="F300" s="176" t="s">
        <v>1342</v>
      </c>
      <c r="G300" s="190" t="s">
        <v>1343</v>
      </c>
      <c r="H300" s="187" t="s">
        <v>1010</v>
      </c>
      <c r="I300" s="224">
        <f>DTP!E53</f>
        <v>3192.1</v>
      </c>
      <c r="J300" s="189"/>
      <c r="K300" s="189"/>
      <c r="L300" s="189"/>
      <c r="M300" s="189"/>
      <c r="N300" s="189"/>
      <c r="O300" s="189"/>
      <c r="P300" s="189"/>
      <c r="Q300" s="189"/>
      <c r="R300" s="189"/>
      <c r="S300" s="189"/>
      <c r="T300" s="189"/>
      <c r="U300" s="189"/>
      <c r="V300" s="189"/>
      <c r="W300" s="189"/>
      <c r="X300" s="189"/>
      <c r="Y300" s="189"/>
      <c r="Z300" s="189"/>
      <c r="AA300" s="189"/>
      <c r="AB300" s="189"/>
      <c r="AC300" s="189"/>
      <c r="AD300" s="189"/>
      <c r="AE300" s="189"/>
      <c r="AF300" s="189"/>
      <c r="AG300" s="189"/>
      <c r="AH300" s="189"/>
      <c r="AI300" s="189"/>
      <c r="AJ300" s="189"/>
      <c r="AK300" s="189"/>
      <c r="AL300" s="189"/>
      <c r="AM300" s="189"/>
      <c r="AN300" s="189"/>
      <c r="AO300" s="189"/>
      <c r="AP300" s="189"/>
      <c r="AQ300" s="189"/>
      <c r="AR300" s="189"/>
      <c r="AS300" s="189"/>
      <c r="AT300" s="189"/>
      <c r="AU300" s="189"/>
      <c r="AV300" s="189"/>
      <c r="AW300" s="189"/>
      <c r="AX300" s="189"/>
      <c r="AY300" s="189"/>
      <c r="AZ300" s="189"/>
      <c r="BA300" s="189"/>
      <c r="BB300" s="189"/>
      <c r="BC300" s="189"/>
      <c r="BD300" s="189"/>
      <c r="BE300" s="189"/>
      <c r="BF300" s="189"/>
      <c r="BG300" s="189"/>
      <c r="BH300" s="189"/>
      <c r="BI300" s="189"/>
      <c r="BJ300" s="189"/>
      <c r="BK300" s="189"/>
      <c r="BL300" s="189"/>
      <c r="BM300" s="189"/>
      <c r="BN300" s="189"/>
      <c r="BO300" s="189"/>
      <c r="BP300" s="189"/>
      <c r="BQ300" s="189"/>
      <c r="BR300" s="189"/>
      <c r="BS300" s="189"/>
      <c r="BT300" s="189"/>
      <c r="BU300" s="189"/>
      <c r="BV300" s="189"/>
      <c r="BW300" s="189"/>
      <c r="BX300" s="189"/>
      <c r="BY300" s="189"/>
      <c r="BZ300" s="189"/>
      <c r="CA300" s="189"/>
      <c r="CB300" s="189"/>
      <c r="CC300" s="189"/>
      <c r="CD300" s="189"/>
      <c r="CE300" s="189"/>
      <c r="CF300" s="189"/>
      <c r="CG300" s="189"/>
      <c r="CH300" s="189"/>
      <c r="CI300" s="189"/>
      <c r="CJ300" s="189"/>
      <c r="CK300" s="189"/>
      <c r="CL300" s="189"/>
      <c r="CM300" s="189"/>
      <c r="CN300" s="189"/>
      <c r="CO300" s="189"/>
      <c r="CP300" s="189"/>
      <c r="CQ300" s="189"/>
      <c r="CR300" s="189"/>
      <c r="CS300" s="189"/>
      <c r="CT300" s="189"/>
      <c r="CU300" s="189"/>
      <c r="CV300" s="189"/>
      <c r="CW300" s="189"/>
      <c r="CX300" s="189"/>
      <c r="CY300" s="189"/>
      <c r="CZ300" s="189"/>
      <c r="DA300" s="189"/>
      <c r="DB300" s="189"/>
      <c r="DC300" s="189"/>
      <c r="DD300" s="189"/>
      <c r="DE300" s="189"/>
      <c r="DF300" s="189"/>
      <c r="DG300" s="189"/>
      <c r="DH300" s="189"/>
      <c r="DI300" s="189"/>
      <c r="DJ300" s="189"/>
      <c r="DK300" s="189"/>
      <c r="DL300" s="189"/>
      <c r="DM300" s="189"/>
      <c r="DN300" s="189"/>
      <c r="DO300" s="189"/>
      <c r="DP300" s="189"/>
      <c r="DQ300" s="189"/>
      <c r="DR300" s="189"/>
      <c r="DS300" s="189"/>
      <c r="DT300" s="189"/>
      <c r="DU300" s="189"/>
      <c r="DV300" s="189"/>
      <c r="DW300" s="189"/>
      <c r="DX300" s="189"/>
      <c r="DY300" s="189"/>
      <c r="DZ300" s="189"/>
      <c r="EA300" s="189"/>
      <c r="EB300" s="189"/>
      <c r="EC300" s="189"/>
      <c r="ED300" s="189"/>
      <c r="EE300" s="189"/>
      <c r="EF300" s="189"/>
      <c r="EG300" s="189"/>
      <c r="EH300" s="189"/>
      <c r="EI300" s="189"/>
      <c r="EJ300" s="189"/>
      <c r="EK300" s="189"/>
      <c r="EL300" s="189"/>
      <c r="EM300" s="189"/>
      <c r="EN300" s="189"/>
      <c r="EO300" s="189"/>
      <c r="EP300" s="189"/>
      <c r="EQ300" s="189"/>
      <c r="ER300" s="189"/>
      <c r="ES300" s="189"/>
      <c r="ET300" s="189"/>
      <c r="EU300" s="189"/>
      <c r="EV300" s="189"/>
      <c r="EW300" s="189"/>
      <c r="EX300" s="189"/>
      <c r="EY300" s="189"/>
      <c r="EZ300" s="189"/>
      <c r="FA300" s="189"/>
      <c r="FB300" s="189"/>
      <c r="FC300" s="189"/>
      <c r="FD300" s="189"/>
      <c r="FE300" s="189"/>
    </row>
    <row r="301" spans="1:161" ht="15">
      <c r="A301" s="181"/>
      <c r="B301" s="182">
        <v>6</v>
      </c>
      <c r="C301" s="176" t="s">
        <v>1247</v>
      </c>
      <c r="D301" s="182">
        <f t="shared" si="4"/>
        <v>2014</v>
      </c>
      <c r="E301" s="176" t="s">
        <v>1344</v>
      </c>
      <c r="F301" s="176" t="s">
        <v>1345</v>
      </c>
      <c r="G301" s="190" t="s">
        <v>346</v>
      </c>
      <c r="H301" s="187" t="s">
        <v>1010</v>
      </c>
      <c r="I301" s="224">
        <f>DTP!E54</f>
        <v>0</v>
      </c>
      <c r="J301" s="189"/>
      <c r="K301" s="189"/>
      <c r="L301" s="189"/>
      <c r="M301" s="189"/>
      <c r="N301" s="189"/>
      <c r="O301" s="189"/>
      <c r="P301" s="189"/>
      <c r="Q301" s="189"/>
      <c r="R301" s="189"/>
      <c r="S301" s="189"/>
      <c r="T301" s="189"/>
      <c r="U301" s="189"/>
      <c r="V301" s="189"/>
      <c r="W301" s="189"/>
      <c r="X301" s="189"/>
      <c r="Y301" s="189"/>
      <c r="Z301" s="189"/>
      <c r="AA301" s="189"/>
      <c r="AB301" s="189"/>
      <c r="AC301" s="189"/>
      <c r="AD301" s="189"/>
      <c r="AE301" s="189"/>
      <c r="AF301" s="189"/>
      <c r="AG301" s="189"/>
      <c r="AH301" s="189"/>
      <c r="AI301" s="189"/>
      <c r="AJ301" s="189"/>
      <c r="AK301" s="189"/>
      <c r="AL301" s="189"/>
      <c r="AM301" s="189"/>
      <c r="AN301" s="189"/>
      <c r="AO301" s="189"/>
      <c r="AP301" s="189"/>
      <c r="AQ301" s="189"/>
      <c r="AR301" s="189"/>
      <c r="AS301" s="189"/>
      <c r="AT301" s="189"/>
      <c r="AU301" s="189"/>
      <c r="AV301" s="189"/>
      <c r="AW301" s="189"/>
      <c r="AX301" s="189"/>
      <c r="AY301" s="189"/>
      <c r="AZ301" s="189"/>
      <c r="BA301" s="189"/>
      <c r="BB301" s="189"/>
      <c r="BC301" s="189"/>
      <c r="BD301" s="189"/>
      <c r="BE301" s="189"/>
      <c r="BF301" s="189"/>
      <c r="BG301" s="189"/>
      <c r="BH301" s="189"/>
      <c r="BI301" s="189"/>
      <c r="BJ301" s="189"/>
      <c r="BK301" s="189"/>
      <c r="BL301" s="189"/>
      <c r="BM301" s="189"/>
      <c r="BN301" s="189"/>
      <c r="BO301" s="189"/>
      <c r="BP301" s="189"/>
      <c r="BQ301" s="189"/>
      <c r="BR301" s="189"/>
      <c r="BS301" s="189"/>
      <c r="BT301" s="189"/>
      <c r="BU301" s="189"/>
      <c r="BV301" s="189"/>
      <c r="BW301" s="189"/>
      <c r="BX301" s="189"/>
      <c r="BY301" s="189"/>
      <c r="BZ301" s="189"/>
      <c r="CA301" s="189"/>
      <c r="CB301" s="189"/>
      <c r="CC301" s="189"/>
      <c r="CD301" s="189"/>
      <c r="CE301" s="189"/>
      <c r="CF301" s="189"/>
      <c r="CG301" s="189"/>
      <c r="CH301" s="189"/>
      <c r="CI301" s="189"/>
      <c r="CJ301" s="189"/>
      <c r="CK301" s="189"/>
      <c r="CL301" s="189"/>
      <c r="CM301" s="189"/>
      <c r="CN301" s="189"/>
      <c r="CO301" s="189"/>
      <c r="CP301" s="189"/>
      <c r="CQ301" s="189"/>
      <c r="CR301" s="189"/>
      <c r="CS301" s="189"/>
      <c r="CT301" s="189"/>
      <c r="CU301" s="189"/>
      <c r="CV301" s="189"/>
      <c r="CW301" s="189"/>
      <c r="CX301" s="189"/>
      <c r="CY301" s="189"/>
      <c r="CZ301" s="189"/>
      <c r="DA301" s="189"/>
      <c r="DB301" s="189"/>
      <c r="DC301" s="189"/>
      <c r="DD301" s="189"/>
      <c r="DE301" s="189"/>
      <c r="DF301" s="189"/>
      <c r="DG301" s="189"/>
      <c r="DH301" s="189"/>
      <c r="DI301" s="189"/>
      <c r="DJ301" s="189"/>
      <c r="DK301" s="189"/>
      <c r="DL301" s="189"/>
      <c r="DM301" s="189"/>
      <c r="DN301" s="189"/>
      <c r="DO301" s="189"/>
      <c r="DP301" s="189"/>
      <c r="DQ301" s="189"/>
      <c r="DR301" s="189"/>
      <c r="DS301" s="189"/>
      <c r="DT301" s="189"/>
      <c r="DU301" s="189"/>
      <c r="DV301" s="189"/>
      <c r="DW301" s="189"/>
      <c r="DX301" s="189"/>
      <c r="DY301" s="189"/>
      <c r="DZ301" s="189"/>
      <c r="EA301" s="189"/>
      <c r="EB301" s="189"/>
      <c r="EC301" s="189"/>
      <c r="ED301" s="189"/>
      <c r="EE301" s="189"/>
      <c r="EF301" s="189"/>
      <c r="EG301" s="189"/>
      <c r="EH301" s="189"/>
      <c r="EI301" s="189"/>
      <c r="EJ301" s="189"/>
      <c r="EK301" s="189"/>
      <c r="EL301" s="189"/>
      <c r="EM301" s="189"/>
      <c r="EN301" s="189"/>
      <c r="EO301" s="189"/>
      <c r="EP301" s="189"/>
      <c r="EQ301" s="189"/>
      <c r="ER301" s="189"/>
      <c r="ES301" s="189"/>
      <c r="ET301" s="189"/>
      <c r="EU301" s="189"/>
      <c r="EV301" s="189"/>
      <c r="EW301" s="189"/>
      <c r="EX301" s="189"/>
      <c r="EY301" s="189"/>
      <c r="EZ301" s="189"/>
      <c r="FA301" s="189"/>
      <c r="FB301" s="189"/>
      <c r="FC301" s="189"/>
      <c r="FD301" s="189"/>
      <c r="FE301" s="189"/>
    </row>
    <row r="302" spans="1:161" ht="15">
      <c r="A302" s="181"/>
      <c r="B302" s="182">
        <v>6</v>
      </c>
      <c r="C302" s="176" t="s">
        <v>1247</v>
      </c>
      <c r="D302" s="182">
        <f t="shared" si="4"/>
        <v>2014</v>
      </c>
      <c r="E302" s="176" t="s">
        <v>1346</v>
      </c>
      <c r="F302" s="176" t="s">
        <v>1347</v>
      </c>
      <c r="G302" s="190" t="s">
        <v>1348</v>
      </c>
      <c r="H302" s="187" t="s">
        <v>1010</v>
      </c>
      <c r="I302" s="224">
        <f>DTP!E55</f>
        <v>3192.1</v>
      </c>
      <c r="J302" s="189"/>
      <c r="K302" s="189"/>
      <c r="L302" s="189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  <c r="AA302" s="189"/>
      <c r="AB302" s="189"/>
      <c r="AC302" s="189"/>
      <c r="AD302" s="189"/>
      <c r="AE302" s="189"/>
      <c r="AF302" s="189"/>
      <c r="AG302" s="189"/>
      <c r="AH302" s="189"/>
      <c r="AI302" s="189"/>
      <c r="AJ302" s="189"/>
      <c r="AK302" s="189"/>
      <c r="AL302" s="189"/>
      <c r="AM302" s="189"/>
      <c r="AN302" s="189"/>
      <c r="AO302" s="189"/>
      <c r="AP302" s="189"/>
      <c r="AQ302" s="189"/>
      <c r="AR302" s="189"/>
      <c r="AS302" s="189"/>
      <c r="AT302" s="189"/>
      <c r="AU302" s="189"/>
      <c r="AV302" s="189"/>
      <c r="AW302" s="189"/>
      <c r="AX302" s="189"/>
      <c r="AY302" s="189"/>
      <c r="AZ302" s="189"/>
      <c r="BA302" s="189"/>
      <c r="BB302" s="189"/>
      <c r="BC302" s="189"/>
      <c r="BD302" s="189"/>
      <c r="BE302" s="189"/>
      <c r="BF302" s="189"/>
      <c r="BG302" s="189"/>
      <c r="BH302" s="189"/>
      <c r="BI302" s="189"/>
      <c r="BJ302" s="189"/>
      <c r="BK302" s="189"/>
      <c r="BL302" s="189"/>
      <c r="BM302" s="189"/>
      <c r="BN302" s="189"/>
      <c r="BO302" s="189"/>
      <c r="BP302" s="189"/>
      <c r="BQ302" s="189"/>
      <c r="BR302" s="189"/>
      <c r="BS302" s="189"/>
      <c r="BT302" s="189"/>
      <c r="BU302" s="189"/>
      <c r="BV302" s="189"/>
      <c r="BW302" s="189"/>
      <c r="BX302" s="189"/>
      <c r="BY302" s="189"/>
      <c r="BZ302" s="189"/>
      <c r="CA302" s="189"/>
      <c r="CB302" s="189"/>
      <c r="CC302" s="189"/>
      <c r="CD302" s="189"/>
      <c r="CE302" s="189"/>
      <c r="CF302" s="189"/>
      <c r="CG302" s="189"/>
      <c r="CH302" s="189"/>
      <c r="CI302" s="189"/>
      <c r="CJ302" s="189"/>
      <c r="CK302" s="189"/>
      <c r="CL302" s="189"/>
      <c r="CM302" s="189"/>
      <c r="CN302" s="189"/>
      <c r="CO302" s="189"/>
      <c r="CP302" s="189"/>
      <c r="CQ302" s="189"/>
      <c r="CR302" s="189"/>
      <c r="CS302" s="189"/>
      <c r="CT302" s="189"/>
      <c r="CU302" s="189"/>
      <c r="CV302" s="189"/>
      <c r="CW302" s="189"/>
      <c r="CX302" s="189"/>
      <c r="CY302" s="189"/>
      <c r="CZ302" s="189"/>
      <c r="DA302" s="189"/>
      <c r="DB302" s="189"/>
      <c r="DC302" s="189"/>
      <c r="DD302" s="189"/>
      <c r="DE302" s="189"/>
      <c r="DF302" s="189"/>
      <c r="DG302" s="189"/>
      <c r="DH302" s="189"/>
      <c r="DI302" s="189"/>
      <c r="DJ302" s="189"/>
      <c r="DK302" s="189"/>
      <c r="DL302" s="189"/>
      <c r="DM302" s="189"/>
      <c r="DN302" s="189"/>
      <c r="DO302" s="189"/>
      <c r="DP302" s="189"/>
      <c r="DQ302" s="189"/>
      <c r="DR302" s="189"/>
      <c r="DS302" s="189"/>
      <c r="DT302" s="189"/>
      <c r="DU302" s="189"/>
      <c r="DV302" s="189"/>
      <c r="DW302" s="189"/>
      <c r="DX302" s="189"/>
      <c r="DY302" s="189"/>
      <c r="DZ302" s="189"/>
      <c r="EA302" s="189"/>
      <c r="EB302" s="189"/>
      <c r="EC302" s="189"/>
      <c r="ED302" s="189"/>
      <c r="EE302" s="189"/>
      <c r="EF302" s="189"/>
      <c r="EG302" s="189"/>
      <c r="EH302" s="189"/>
      <c r="EI302" s="189"/>
      <c r="EJ302" s="189"/>
      <c r="EK302" s="189"/>
      <c r="EL302" s="189"/>
      <c r="EM302" s="189"/>
      <c r="EN302" s="189"/>
      <c r="EO302" s="189"/>
      <c r="EP302" s="189"/>
      <c r="EQ302" s="189"/>
      <c r="ER302" s="189"/>
      <c r="ES302" s="189"/>
      <c r="ET302" s="189"/>
      <c r="EU302" s="189"/>
      <c r="EV302" s="189"/>
      <c r="EW302" s="189"/>
      <c r="EX302" s="189"/>
      <c r="EY302" s="189"/>
      <c r="EZ302" s="189"/>
      <c r="FA302" s="189"/>
      <c r="FB302" s="189"/>
      <c r="FC302" s="189"/>
      <c r="FD302" s="189"/>
      <c r="FE302" s="189"/>
    </row>
    <row r="303" spans="1:161" ht="15">
      <c r="A303" s="181"/>
      <c r="B303" s="182">
        <v>6</v>
      </c>
      <c r="C303" s="176" t="s">
        <v>1247</v>
      </c>
      <c r="D303" s="182">
        <f t="shared" si="4"/>
        <v>2014</v>
      </c>
      <c r="E303" s="176" t="s">
        <v>1349</v>
      </c>
      <c r="F303" s="176" t="s">
        <v>1350</v>
      </c>
      <c r="G303" s="190" t="s">
        <v>1351</v>
      </c>
      <c r="H303" s="187" t="s">
        <v>1010</v>
      </c>
      <c r="I303" s="224">
        <f>DTP!E56</f>
        <v>0</v>
      </c>
      <c r="J303" s="189"/>
      <c r="K303" s="189"/>
      <c r="L303" s="189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189"/>
      <c r="X303" s="189"/>
      <c r="Y303" s="189"/>
      <c r="Z303" s="189"/>
      <c r="AA303" s="189"/>
      <c r="AB303" s="189"/>
      <c r="AC303" s="189"/>
      <c r="AD303" s="189"/>
      <c r="AE303" s="189"/>
      <c r="AF303" s="189"/>
      <c r="AG303" s="189"/>
      <c r="AH303" s="189"/>
      <c r="AI303" s="189"/>
      <c r="AJ303" s="189"/>
      <c r="AK303" s="189"/>
      <c r="AL303" s="189"/>
      <c r="AM303" s="189"/>
      <c r="AN303" s="189"/>
      <c r="AO303" s="189"/>
      <c r="AP303" s="189"/>
      <c r="AQ303" s="189"/>
      <c r="AR303" s="189"/>
      <c r="AS303" s="189"/>
      <c r="AT303" s="189"/>
      <c r="AU303" s="189"/>
      <c r="AV303" s="189"/>
      <c r="AW303" s="189"/>
      <c r="AX303" s="189"/>
      <c r="AY303" s="189"/>
      <c r="AZ303" s="189"/>
      <c r="BA303" s="189"/>
      <c r="BB303" s="189"/>
      <c r="BC303" s="189"/>
      <c r="BD303" s="189"/>
      <c r="BE303" s="189"/>
      <c r="BF303" s="189"/>
      <c r="BG303" s="189"/>
      <c r="BH303" s="189"/>
      <c r="BI303" s="189"/>
      <c r="BJ303" s="189"/>
      <c r="BK303" s="189"/>
      <c r="BL303" s="189"/>
      <c r="BM303" s="189"/>
      <c r="BN303" s="189"/>
      <c r="BO303" s="189"/>
      <c r="BP303" s="189"/>
      <c r="BQ303" s="189"/>
      <c r="BR303" s="189"/>
      <c r="BS303" s="189"/>
      <c r="BT303" s="189"/>
      <c r="BU303" s="189"/>
      <c r="BV303" s="189"/>
      <c r="BW303" s="189"/>
      <c r="BX303" s="189"/>
      <c r="BY303" s="189"/>
      <c r="BZ303" s="189"/>
      <c r="CA303" s="189"/>
      <c r="CB303" s="189"/>
      <c r="CC303" s="189"/>
      <c r="CD303" s="189"/>
      <c r="CE303" s="189"/>
      <c r="CF303" s="189"/>
      <c r="CG303" s="189"/>
      <c r="CH303" s="189"/>
      <c r="CI303" s="189"/>
      <c r="CJ303" s="189"/>
      <c r="CK303" s="189"/>
      <c r="CL303" s="189"/>
      <c r="CM303" s="189"/>
      <c r="CN303" s="189"/>
      <c r="CO303" s="189"/>
      <c r="CP303" s="189"/>
      <c r="CQ303" s="189"/>
      <c r="CR303" s="189"/>
      <c r="CS303" s="189"/>
      <c r="CT303" s="189"/>
      <c r="CU303" s="189"/>
      <c r="CV303" s="189"/>
      <c r="CW303" s="189"/>
      <c r="CX303" s="189"/>
      <c r="CY303" s="189"/>
      <c r="CZ303" s="189"/>
      <c r="DA303" s="189"/>
      <c r="DB303" s="189"/>
      <c r="DC303" s="189"/>
      <c r="DD303" s="189"/>
      <c r="DE303" s="189"/>
      <c r="DF303" s="189"/>
      <c r="DG303" s="189"/>
      <c r="DH303" s="189"/>
      <c r="DI303" s="189"/>
      <c r="DJ303" s="189"/>
      <c r="DK303" s="189"/>
      <c r="DL303" s="189"/>
      <c r="DM303" s="189"/>
      <c r="DN303" s="189"/>
      <c r="DO303" s="189"/>
      <c r="DP303" s="189"/>
      <c r="DQ303" s="189"/>
      <c r="DR303" s="189"/>
      <c r="DS303" s="189"/>
      <c r="DT303" s="189"/>
      <c r="DU303" s="189"/>
      <c r="DV303" s="189"/>
      <c r="DW303" s="189"/>
      <c r="DX303" s="189"/>
      <c r="DY303" s="189"/>
      <c r="DZ303" s="189"/>
      <c r="EA303" s="189"/>
      <c r="EB303" s="189"/>
      <c r="EC303" s="189"/>
      <c r="ED303" s="189"/>
      <c r="EE303" s="189"/>
      <c r="EF303" s="189"/>
      <c r="EG303" s="189"/>
      <c r="EH303" s="189"/>
      <c r="EI303" s="189"/>
      <c r="EJ303" s="189"/>
      <c r="EK303" s="189"/>
      <c r="EL303" s="189"/>
      <c r="EM303" s="189"/>
      <c r="EN303" s="189"/>
      <c r="EO303" s="189"/>
      <c r="EP303" s="189"/>
      <c r="EQ303" s="189"/>
      <c r="ER303" s="189"/>
      <c r="ES303" s="189"/>
      <c r="ET303" s="189"/>
      <c r="EU303" s="189"/>
      <c r="EV303" s="189"/>
      <c r="EW303" s="189"/>
      <c r="EX303" s="189"/>
      <c r="EY303" s="189"/>
      <c r="EZ303" s="189"/>
      <c r="FA303" s="189"/>
      <c r="FB303" s="189"/>
      <c r="FC303" s="189"/>
      <c r="FD303" s="189"/>
      <c r="FE303" s="189"/>
    </row>
    <row r="304" spans="1:161" ht="15">
      <c r="A304" s="181"/>
      <c r="B304" s="182">
        <v>6</v>
      </c>
      <c r="C304" s="176" t="s">
        <v>1247</v>
      </c>
      <c r="D304" s="182">
        <f t="shared" si="4"/>
        <v>2014</v>
      </c>
      <c r="E304" s="176" t="s">
        <v>1352</v>
      </c>
      <c r="F304" s="176" t="s">
        <v>1353</v>
      </c>
      <c r="G304" s="190" t="s">
        <v>1354</v>
      </c>
      <c r="H304" s="187" t="s">
        <v>1010</v>
      </c>
      <c r="I304" s="224">
        <f>DTP!E57</f>
        <v>0</v>
      </c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  <c r="AA304" s="189"/>
      <c r="AB304" s="189"/>
      <c r="AC304" s="189"/>
      <c r="AD304" s="189"/>
      <c r="AE304" s="189"/>
      <c r="AF304" s="189"/>
      <c r="AG304" s="189"/>
      <c r="AH304" s="189"/>
      <c r="AI304" s="189"/>
      <c r="AJ304" s="189"/>
      <c r="AK304" s="189"/>
      <c r="AL304" s="189"/>
      <c r="AM304" s="189"/>
      <c r="AN304" s="189"/>
      <c r="AO304" s="189"/>
      <c r="AP304" s="189"/>
      <c r="AQ304" s="189"/>
      <c r="AR304" s="189"/>
      <c r="AS304" s="189"/>
      <c r="AT304" s="189"/>
      <c r="AU304" s="189"/>
      <c r="AV304" s="189"/>
      <c r="AW304" s="189"/>
      <c r="AX304" s="189"/>
      <c r="AY304" s="189"/>
      <c r="AZ304" s="189"/>
      <c r="BA304" s="189"/>
      <c r="BB304" s="189"/>
      <c r="BC304" s="189"/>
      <c r="BD304" s="189"/>
      <c r="BE304" s="189"/>
      <c r="BF304" s="189"/>
      <c r="BG304" s="189"/>
      <c r="BH304" s="189"/>
      <c r="BI304" s="189"/>
      <c r="BJ304" s="189"/>
      <c r="BK304" s="189"/>
      <c r="BL304" s="189"/>
      <c r="BM304" s="189"/>
      <c r="BN304" s="189"/>
      <c r="BO304" s="189"/>
      <c r="BP304" s="189"/>
      <c r="BQ304" s="189"/>
      <c r="BR304" s="189"/>
      <c r="BS304" s="189"/>
      <c r="BT304" s="189"/>
      <c r="BU304" s="189"/>
      <c r="BV304" s="189"/>
      <c r="BW304" s="189"/>
      <c r="BX304" s="189"/>
      <c r="BY304" s="189"/>
      <c r="BZ304" s="189"/>
      <c r="CA304" s="189"/>
      <c r="CB304" s="189"/>
      <c r="CC304" s="189"/>
      <c r="CD304" s="189"/>
      <c r="CE304" s="189"/>
      <c r="CF304" s="189"/>
      <c r="CG304" s="189"/>
      <c r="CH304" s="189"/>
      <c r="CI304" s="189"/>
      <c r="CJ304" s="189"/>
      <c r="CK304" s="189"/>
      <c r="CL304" s="189"/>
      <c r="CM304" s="189"/>
      <c r="CN304" s="189"/>
      <c r="CO304" s="189"/>
      <c r="CP304" s="189"/>
      <c r="CQ304" s="189"/>
      <c r="CR304" s="189"/>
      <c r="CS304" s="189"/>
      <c r="CT304" s="189"/>
      <c r="CU304" s="189"/>
      <c r="CV304" s="189"/>
      <c r="CW304" s="189"/>
      <c r="CX304" s="189"/>
      <c r="CY304" s="189"/>
      <c r="CZ304" s="189"/>
      <c r="DA304" s="189"/>
      <c r="DB304" s="189"/>
      <c r="DC304" s="189"/>
      <c r="DD304" s="189"/>
      <c r="DE304" s="189"/>
      <c r="DF304" s="189"/>
      <c r="DG304" s="189"/>
      <c r="DH304" s="189"/>
      <c r="DI304" s="189"/>
      <c r="DJ304" s="189"/>
      <c r="DK304" s="189"/>
      <c r="DL304" s="189"/>
      <c r="DM304" s="189"/>
      <c r="DN304" s="189"/>
      <c r="DO304" s="189"/>
      <c r="DP304" s="189"/>
      <c r="DQ304" s="189"/>
      <c r="DR304" s="189"/>
      <c r="DS304" s="189"/>
      <c r="DT304" s="189"/>
      <c r="DU304" s="189"/>
      <c r="DV304" s="189"/>
      <c r="DW304" s="189"/>
      <c r="DX304" s="189"/>
      <c r="DY304" s="189"/>
      <c r="DZ304" s="189"/>
      <c r="EA304" s="189"/>
      <c r="EB304" s="189"/>
      <c r="EC304" s="189"/>
      <c r="ED304" s="189"/>
      <c r="EE304" s="189"/>
      <c r="EF304" s="189"/>
      <c r="EG304" s="189"/>
      <c r="EH304" s="189"/>
      <c r="EI304" s="189"/>
      <c r="EJ304" s="189"/>
      <c r="EK304" s="189"/>
      <c r="EL304" s="189"/>
      <c r="EM304" s="189"/>
      <c r="EN304" s="189"/>
      <c r="EO304" s="189"/>
      <c r="EP304" s="189"/>
      <c r="EQ304" s="189"/>
      <c r="ER304" s="189"/>
      <c r="ES304" s="189"/>
      <c r="ET304" s="189"/>
      <c r="EU304" s="189"/>
      <c r="EV304" s="189"/>
      <c r="EW304" s="189"/>
      <c r="EX304" s="189"/>
      <c r="EY304" s="189"/>
      <c r="EZ304" s="189"/>
      <c r="FA304" s="189"/>
      <c r="FB304" s="189"/>
      <c r="FC304" s="189"/>
      <c r="FD304" s="189"/>
      <c r="FE304" s="189"/>
    </row>
    <row r="305" spans="1:161" ht="15">
      <c r="A305" s="181"/>
      <c r="B305" s="182">
        <v>6</v>
      </c>
      <c r="C305" s="176" t="s">
        <v>1247</v>
      </c>
      <c r="D305" s="182">
        <f t="shared" si="4"/>
        <v>2014</v>
      </c>
      <c r="E305" s="176" t="s">
        <v>1355</v>
      </c>
      <c r="F305" s="176" t="s">
        <v>1356</v>
      </c>
      <c r="G305" s="190" t="s">
        <v>1357</v>
      </c>
      <c r="H305" s="187" t="s">
        <v>1010</v>
      </c>
      <c r="I305" s="224">
        <f>DTP!E58</f>
        <v>0</v>
      </c>
      <c r="J305" s="189"/>
      <c r="K305" s="189"/>
      <c r="L305" s="189"/>
      <c r="M305" s="189"/>
      <c r="N305" s="189"/>
      <c r="O305" s="189"/>
      <c r="P305" s="189"/>
      <c r="Q305" s="189"/>
      <c r="R305" s="189"/>
      <c r="S305" s="189"/>
      <c r="T305" s="189"/>
      <c r="U305" s="189"/>
      <c r="V305" s="189"/>
      <c r="W305" s="189"/>
      <c r="X305" s="189"/>
      <c r="Y305" s="189"/>
      <c r="Z305" s="189"/>
      <c r="AA305" s="189"/>
      <c r="AB305" s="189"/>
      <c r="AC305" s="189"/>
      <c r="AD305" s="189"/>
      <c r="AE305" s="189"/>
      <c r="AF305" s="189"/>
      <c r="AG305" s="189"/>
      <c r="AH305" s="189"/>
      <c r="AI305" s="189"/>
      <c r="AJ305" s="189"/>
      <c r="AK305" s="189"/>
      <c r="AL305" s="189"/>
      <c r="AM305" s="189"/>
      <c r="AN305" s="189"/>
      <c r="AO305" s="189"/>
      <c r="AP305" s="189"/>
      <c r="AQ305" s="189"/>
      <c r="AR305" s="189"/>
      <c r="AS305" s="189"/>
      <c r="AT305" s="189"/>
      <c r="AU305" s="189"/>
      <c r="AV305" s="189"/>
      <c r="AW305" s="189"/>
      <c r="AX305" s="189"/>
      <c r="AY305" s="189"/>
      <c r="AZ305" s="189"/>
      <c r="BA305" s="189"/>
      <c r="BB305" s="189"/>
      <c r="BC305" s="189"/>
      <c r="BD305" s="189"/>
      <c r="BE305" s="189"/>
      <c r="BF305" s="189"/>
      <c r="BG305" s="189"/>
      <c r="BH305" s="189"/>
      <c r="BI305" s="189"/>
      <c r="BJ305" s="189"/>
      <c r="BK305" s="189"/>
      <c r="BL305" s="189"/>
      <c r="BM305" s="189"/>
      <c r="BN305" s="189"/>
      <c r="BO305" s="189"/>
      <c r="BP305" s="189"/>
      <c r="BQ305" s="189"/>
      <c r="BR305" s="189"/>
      <c r="BS305" s="189"/>
      <c r="BT305" s="189"/>
      <c r="BU305" s="189"/>
      <c r="BV305" s="189"/>
      <c r="BW305" s="189"/>
      <c r="BX305" s="189"/>
      <c r="BY305" s="189"/>
      <c r="BZ305" s="189"/>
      <c r="CA305" s="189"/>
      <c r="CB305" s="189"/>
      <c r="CC305" s="189"/>
      <c r="CD305" s="189"/>
      <c r="CE305" s="189"/>
      <c r="CF305" s="189"/>
      <c r="CG305" s="189"/>
      <c r="CH305" s="189"/>
      <c r="CI305" s="189"/>
      <c r="CJ305" s="189"/>
      <c r="CK305" s="189"/>
      <c r="CL305" s="189"/>
      <c r="CM305" s="189"/>
      <c r="CN305" s="189"/>
      <c r="CO305" s="189"/>
      <c r="CP305" s="189"/>
      <c r="CQ305" s="189"/>
      <c r="CR305" s="189"/>
      <c r="CS305" s="189"/>
      <c r="CT305" s="189"/>
      <c r="CU305" s="189"/>
      <c r="CV305" s="189"/>
      <c r="CW305" s="189"/>
      <c r="CX305" s="189"/>
      <c r="CY305" s="189"/>
      <c r="CZ305" s="189"/>
      <c r="DA305" s="189"/>
      <c r="DB305" s="189"/>
      <c r="DC305" s="189"/>
      <c r="DD305" s="189"/>
      <c r="DE305" s="189"/>
      <c r="DF305" s="189"/>
      <c r="DG305" s="189"/>
      <c r="DH305" s="189"/>
      <c r="DI305" s="189"/>
      <c r="DJ305" s="189"/>
      <c r="DK305" s="189"/>
      <c r="DL305" s="189"/>
      <c r="DM305" s="189"/>
      <c r="DN305" s="189"/>
      <c r="DO305" s="189"/>
      <c r="DP305" s="189"/>
      <c r="DQ305" s="189"/>
      <c r="DR305" s="189"/>
      <c r="DS305" s="189"/>
      <c r="DT305" s="189"/>
      <c r="DU305" s="189"/>
      <c r="DV305" s="189"/>
      <c r="DW305" s="189"/>
      <c r="DX305" s="189"/>
      <c r="DY305" s="189"/>
      <c r="DZ305" s="189"/>
      <c r="EA305" s="189"/>
      <c r="EB305" s="189"/>
      <c r="EC305" s="189"/>
      <c r="ED305" s="189"/>
      <c r="EE305" s="189"/>
      <c r="EF305" s="189"/>
      <c r="EG305" s="189"/>
      <c r="EH305" s="189"/>
      <c r="EI305" s="189"/>
      <c r="EJ305" s="189"/>
      <c r="EK305" s="189"/>
      <c r="EL305" s="189"/>
      <c r="EM305" s="189"/>
      <c r="EN305" s="189"/>
      <c r="EO305" s="189"/>
      <c r="EP305" s="189"/>
      <c r="EQ305" s="189"/>
      <c r="ER305" s="189"/>
      <c r="ES305" s="189"/>
      <c r="ET305" s="189"/>
      <c r="EU305" s="189"/>
      <c r="EV305" s="189"/>
      <c r="EW305" s="189"/>
      <c r="EX305" s="189"/>
      <c r="EY305" s="189"/>
      <c r="EZ305" s="189"/>
      <c r="FA305" s="189"/>
      <c r="FB305" s="189"/>
      <c r="FC305" s="189"/>
      <c r="FD305" s="189"/>
      <c r="FE305" s="189"/>
    </row>
    <row r="306" spans="1:161" ht="15">
      <c r="A306" s="181"/>
      <c r="B306" s="182">
        <v>6</v>
      </c>
      <c r="C306" s="176" t="s">
        <v>1247</v>
      </c>
      <c r="D306" s="182">
        <f t="shared" si="4"/>
        <v>2014</v>
      </c>
      <c r="E306" s="176" t="s">
        <v>1358</v>
      </c>
      <c r="F306" s="176" t="s">
        <v>1359</v>
      </c>
      <c r="G306" s="190"/>
      <c r="H306" s="187" t="s">
        <v>1010</v>
      </c>
      <c r="I306" s="224">
        <f>DTP!E59</f>
        <v>0</v>
      </c>
      <c r="J306" s="189"/>
      <c r="K306" s="189"/>
      <c r="L306" s="189"/>
      <c r="M306" s="189"/>
      <c r="N306" s="189"/>
      <c r="O306" s="189"/>
      <c r="P306" s="189"/>
      <c r="Q306" s="189"/>
      <c r="R306" s="189"/>
      <c r="S306" s="189"/>
      <c r="T306" s="189"/>
      <c r="U306" s="189"/>
      <c r="V306" s="189"/>
      <c r="W306" s="189"/>
      <c r="X306" s="189"/>
      <c r="Y306" s="189"/>
      <c r="Z306" s="189"/>
      <c r="AA306" s="189"/>
      <c r="AB306" s="189"/>
      <c r="AC306" s="189"/>
      <c r="AD306" s="189"/>
      <c r="AE306" s="189"/>
      <c r="AF306" s="189"/>
      <c r="AG306" s="189"/>
      <c r="AH306" s="189"/>
      <c r="AI306" s="189"/>
      <c r="AJ306" s="189"/>
      <c r="AK306" s="189"/>
      <c r="AL306" s="189"/>
      <c r="AM306" s="189"/>
      <c r="AN306" s="189"/>
      <c r="AO306" s="189"/>
      <c r="AP306" s="189"/>
      <c r="AQ306" s="189"/>
      <c r="AR306" s="189"/>
      <c r="AS306" s="189"/>
      <c r="AT306" s="189"/>
      <c r="AU306" s="189"/>
      <c r="AV306" s="189"/>
      <c r="AW306" s="189"/>
      <c r="AX306" s="189"/>
      <c r="AY306" s="189"/>
      <c r="AZ306" s="189"/>
      <c r="BA306" s="189"/>
      <c r="BB306" s="189"/>
      <c r="BC306" s="189"/>
      <c r="BD306" s="189"/>
      <c r="BE306" s="189"/>
      <c r="BF306" s="189"/>
      <c r="BG306" s="189"/>
      <c r="BH306" s="189"/>
      <c r="BI306" s="189"/>
      <c r="BJ306" s="189"/>
      <c r="BK306" s="189"/>
      <c r="BL306" s="189"/>
      <c r="BM306" s="189"/>
      <c r="BN306" s="189"/>
      <c r="BO306" s="189"/>
      <c r="BP306" s="189"/>
      <c r="BQ306" s="189"/>
      <c r="BR306" s="189"/>
      <c r="BS306" s="189"/>
      <c r="BT306" s="189"/>
      <c r="BU306" s="189"/>
      <c r="BV306" s="189"/>
      <c r="BW306" s="189"/>
      <c r="BX306" s="189"/>
      <c r="BY306" s="189"/>
      <c r="BZ306" s="189"/>
      <c r="CA306" s="189"/>
      <c r="CB306" s="189"/>
      <c r="CC306" s="189"/>
      <c r="CD306" s="189"/>
      <c r="CE306" s="189"/>
      <c r="CF306" s="189"/>
      <c r="CG306" s="189"/>
      <c r="CH306" s="189"/>
      <c r="CI306" s="189"/>
      <c r="CJ306" s="189"/>
      <c r="CK306" s="189"/>
      <c r="CL306" s="189"/>
      <c r="CM306" s="189"/>
      <c r="CN306" s="189"/>
      <c r="CO306" s="189"/>
      <c r="CP306" s="189"/>
      <c r="CQ306" s="189"/>
      <c r="CR306" s="189"/>
      <c r="CS306" s="189"/>
      <c r="CT306" s="189"/>
      <c r="CU306" s="189"/>
      <c r="CV306" s="189"/>
      <c r="CW306" s="189"/>
      <c r="CX306" s="189"/>
      <c r="CY306" s="189"/>
      <c r="CZ306" s="189"/>
      <c r="DA306" s="189"/>
      <c r="DB306" s="189"/>
      <c r="DC306" s="189"/>
      <c r="DD306" s="189"/>
      <c r="DE306" s="189"/>
      <c r="DF306" s="189"/>
      <c r="DG306" s="189"/>
      <c r="DH306" s="189"/>
      <c r="DI306" s="189"/>
      <c r="DJ306" s="189"/>
      <c r="DK306" s="189"/>
      <c r="DL306" s="189"/>
      <c r="DM306" s="189"/>
      <c r="DN306" s="189"/>
      <c r="DO306" s="189"/>
      <c r="DP306" s="189"/>
      <c r="DQ306" s="189"/>
      <c r="DR306" s="189"/>
      <c r="DS306" s="189"/>
      <c r="DT306" s="189"/>
      <c r="DU306" s="189"/>
      <c r="DV306" s="189"/>
      <c r="DW306" s="189"/>
      <c r="DX306" s="189"/>
      <c r="DY306" s="189"/>
      <c r="DZ306" s="189"/>
      <c r="EA306" s="189"/>
      <c r="EB306" s="189"/>
      <c r="EC306" s="189"/>
      <c r="ED306" s="189"/>
      <c r="EE306" s="189"/>
      <c r="EF306" s="189"/>
      <c r="EG306" s="189"/>
      <c r="EH306" s="189"/>
      <c r="EI306" s="189"/>
      <c r="EJ306" s="189"/>
      <c r="EK306" s="189"/>
      <c r="EL306" s="189"/>
      <c r="EM306" s="189"/>
      <c r="EN306" s="189"/>
      <c r="EO306" s="189"/>
      <c r="EP306" s="189"/>
      <c r="EQ306" s="189"/>
      <c r="ER306" s="189"/>
      <c r="ES306" s="189"/>
      <c r="ET306" s="189"/>
      <c r="EU306" s="189"/>
      <c r="EV306" s="189"/>
      <c r="EW306" s="189"/>
      <c r="EX306" s="189"/>
      <c r="EY306" s="189"/>
      <c r="EZ306" s="189"/>
      <c r="FA306" s="189"/>
      <c r="FB306" s="189"/>
      <c r="FC306" s="189"/>
      <c r="FD306" s="189"/>
      <c r="FE306" s="189"/>
    </row>
    <row r="307" spans="1:161" ht="15">
      <c r="A307" s="181"/>
      <c r="B307" s="182">
        <v>6</v>
      </c>
      <c r="C307" s="176" t="s">
        <v>1247</v>
      </c>
      <c r="D307" s="182">
        <f t="shared" si="4"/>
        <v>2014</v>
      </c>
      <c r="E307" s="176" t="s">
        <v>1360</v>
      </c>
      <c r="F307" s="176" t="s">
        <v>1361</v>
      </c>
      <c r="G307" s="190"/>
      <c r="H307" s="187" t="s">
        <v>1010</v>
      </c>
      <c r="I307" s="224">
        <f>DTP!E60</f>
        <v>0</v>
      </c>
      <c r="J307" s="189"/>
      <c r="K307" s="189"/>
      <c r="L307" s="189"/>
      <c r="M307" s="189"/>
      <c r="N307" s="189"/>
      <c r="O307" s="189"/>
      <c r="P307" s="189"/>
      <c r="Q307" s="189"/>
      <c r="R307" s="189"/>
      <c r="S307" s="189"/>
      <c r="T307" s="189"/>
      <c r="U307" s="189"/>
      <c r="V307" s="189"/>
      <c r="W307" s="189"/>
      <c r="X307" s="189"/>
      <c r="Y307" s="189"/>
      <c r="Z307" s="189"/>
      <c r="AA307" s="189"/>
      <c r="AB307" s="189"/>
      <c r="AC307" s="189"/>
      <c r="AD307" s="189"/>
      <c r="AE307" s="189"/>
      <c r="AF307" s="189"/>
      <c r="AG307" s="189"/>
      <c r="AH307" s="189"/>
      <c r="AI307" s="189"/>
      <c r="AJ307" s="189"/>
      <c r="AK307" s="189"/>
      <c r="AL307" s="189"/>
      <c r="AM307" s="189"/>
      <c r="AN307" s="189"/>
      <c r="AO307" s="189"/>
      <c r="AP307" s="189"/>
      <c r="AQ307" s="189"/>
      <c r="AR307" s="189"/>
      <c r="AS307" s="189"/>
      <c r="AT307" s="189"/>
      <c r="AU307" s="189"/>
      <c r="AV307" s="189"/>
      <c r="AW307" s="189"/>
      <c r="AX307" s="189"/>
      <c r="AY307" s="189"/>
      <c r="AZ307" s="189"/>
      <c r="BA307" s="189"/>
      <c r="BB307" s="189"/>
      <c r="BC307" s="189"/>
      <c r="BD307" s="189"/>
      <c r="BE307" s="189"/>
      <c r="BF307" s="189"/>
      <c r="BG307" s="189"/>
      <c r="BH307" s="189"/>
      <c r="BI307" s="189"/>
      <c r="BJ307" s="189"/>
      <c r="BK307" s="189"/>
      <c r="BL307" s="189"/>
      <c r="BM307" s="189"/>
      <c r="BN307" s="189"/>
      <c r="BO307" s="189"/>
      <c r="BP307" s="189"/>
      <c r="BQ307" s="189"/>
      <c r="BR307" s="189"/>
      <c r="BS307" s="189"/>
      <c r="BT307" s="189"/>
      <c r="BU307" s="189"/>
      <c r="BV307" s="189"/>
      <c r="BW307" s="189"/>
      <c r="BX307" s="189"/>
      <c r="BY307" s="189"/>
      <c r="BZ307" s="189"/>
      <c r="CA307" s="189"/>
      <c r="CB307" s="189"/>
      <c r="CC307" s="189"/>
      <c r="CD307" s="189"/>
      <c r="CE307" s="189"/>
      <c r="CF307" s="189"/>
      <c r="CG307" s="189"/>
      <c r="CH307" s="189"/>
      <c r="CI307" s="189"/>
      <c r="CJ307" s="189"/>
      <c r="CK307" s="189"/>
      <c r="CL307" s="189"/>
      <c r="CM307" s="189"/>
      <c r="CN307" s="189"/>
      <c r="CO307" s="189"/>
      <c r="CP307" s="189"/>
      <c r="CQ307" s="189"/>
      <c r="CR307" s="189"/>
      <c r="CS307" s="189"/>
      <c r="CT307" s="189"/>
      <c r="CU307" s="189"/>
      <c r="CV307" s="189"/>
      <c r="CW307" s="189"/>
      <c r="CX307" s="189"/>
      <c r="CY307" s="189"/>
      <c r="CZ307" s="189"/>
      <c r="DA307" s="189"/>
      <c r="DB307" s="189"/>
      <c r="DC307" s="189"/>
      <c r="DD307" s="189"/>
      <c r="DE307" s="189"/>
      <c r="DF307" s="189"/>
      <c r="DG307" s="189"/>
      <c r="DH307" s="189"/>
      <c r="DI307" s="189"/>
      <c r="DJ307" s="189"/>
      <c r="DK307" s="189"/>
      <c r="DL307" s="189"/>
      <c r="DM307" s="189"/>
      <c r="DN307" s="189"/>
      <c r="DO307" s="189"/>
      <c r="DP307" s="189"/>
      <c r="DQ307" s="189"/>
      <c r="DR307" s="189"/>
      <c r="DS307" s="189"/>
      <c r="DT307" s="189"/>
      <c r="DU307" s="189"/>
      <c r="DV307" s="189"/>
      <c r="DW307" s="189"/>
      <c r="DX307" s="189"/>
      <c r="DY307" s="189"/>
      <c r="DZ307" s="189"/>
      <c r="EA307" s="189"/>
      <c r="EB307" s="189"/>
      <c r="EC307" s="189"/>
      <c r="ED307" s="189"/>
      <c r="EE307" s="189"/>
      <c r="EF307" s="189"/>
      <c r="EG307" s="189"/>
      <c r="EH307" s="189"/>
      <c r="EI307" s="189"/>
      <c r="EJ307" s="189"/>
      <c r="EK307" s="189"/>
      <c r="EL307" s="189"/>
      <c r="EM307" s="189"/>
      <c r="EN307" s="189"/>
      <c r="EO307" s="189"/>
      <c r="EP307" s="189"/>
      <c r="EQ307" s="189"/>
      <c r="ER307" s="189"/>
      <c r="ES307" s="189"/>
      <c r="ET307" s="189"/>
      <c r="EU307" s="189"/>
      <c r="EV307" s="189"/>
      <c r="EW307" s="189"/>
      <c r="EX307" s="189"/>
      <c r="EY307" s="189"/>
      <c r="EZ307" s="189"/>
      <c r="FA307" s="189"/>
      <c r="FB307" s="189"/>
      <c r="FC307" s="189"/>
      <c r="FD307" s="189"/>
      <c r="FE307" s="189"/>
    </row>
    <row r="308" spans="1:161" ht="15">
      <c r="A308" s="181"/>
      <c r="B308" s="182">
        <v>6</v>
      </c>
      <c r="C308" s="176" t="s">
        <v>1247</v>
      </c>
      <c r="D308" s="182">
        <f t="shared" si="4"/>
        <v>2014</v>
      </c>
      <c r="E308" s="176" t="s">
        <v>1362</v>
      </c>
      <c r="F308" s="176" t="s">
        <v>1363</v>
      </c>
      <c r="G308" s="190"/>
      <c r="H308" s="187" t="s">
        <v>1010</v>
      </c>
      <c r="I308" s="224">
        <f>DTP!E61</f>
        <v>0</v>
      </c>
      <c r="J308" s="189"/>
      <c r="K308" s="189"/>
      <c r="L308" s="189"/>
      <c r="M308" s="189"/>
      <c r="N308" s="189"/>
      <c r="O308" s="189"/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89"/>
      <c r="AA308" s="189"/>
      <c r="AB308" s="189"/>
      <c r="AC308" s="189"/>
      <c r="AD308" s="189"/>
      <c r="AE308" s="189"/>
      <c r="AF308" s="189"/>
      <c r="AG308" s="189"/>
      <c r="AH308" s="189"/>
      <c r="AI308" s="189"/>
      <c r="AJ308" s="189"/>
      <c r="AK308" s="189"/>
      <c r="AL308" s="189"/>
      <c r="AM308" s="189"/>
      <c r="AN308" s="189"/>
      <c r="AO308" s="189"/>
      <c r="AP308" s="189"/>
      <c r="AQ308" s="189"/>
      <c r="AR308" s="189"/>
      <c r="AS308" s="189"/>
      <c r="AT308" s="189"/>
      <c r="AU308" s="189"/>
      <c r="AV308" s="189"/>
      <c r="AW308" s="189"/>
      <c r="AX308" s="189"/>
      <c r="AY308" s="189"/>
      <c r="AZ308" s="189"/>
      <c r="BA308" s="189"/>
      <c r="BB308" s="189"/>
      <c r="BC308" s="189"/>
      <c r="BD308" s="189"/>
      <c r="BE308" s="189"/>
      <c r="BF308" s="189"/>
      <c r="BG308" s="189"/>
      <c r="BH308" s="189"/>
      <c r="BI308" s="189"/>
      <c r="BJ308" s="189"/>
      <c r="BK308" s="189"/>
      <c r="BL308" s="189"/>
      <c r="BM308" s="189"/>
      <c r="BN308" s="189"/>
      <c r="BO308" s="189"/>
      <c r="BP308" s="189"/>
      <c r="BQ308" s="189"/>
      <c r="BR308" s="189"/>
      <c r="BS308" s="189"/>
      <c r="BT308" s="189"/>
      <c r="BU308" s="189"/>
      <c r="BV308" s="189"/>
      <c r="BW308" s="189"/>
      <c r="BX308" s="189"/>
      <c r="BY308" s="189"/>
      <c r="BZ308" s="189"/>
      <c r="CA308" s="189"/>
      <c r="CB308" s="189"/>
      <c r="CC308" s="189"/>
      <c r="CD308" s="189"/>
      <c r="CE308" s="189"/>
      <c r="CF308" s="189"/>
      <c r="CG308" s="189"/>
      <c r="CH308" s="189"/>
      <c r="CI308" s="189"/>
      <c r="CJ308" s="189"/>
      <c r="CK308" s="189"/>
      <c r="CL308" s="189"/>
      <c r="CM308" s="189"/>
      <c r="CN308" s="189"/>
      <c r="CO308" s="189"/>
      <c r="CP308" s="189"/>
      <c r="CQ308" s="189"/>
      <c r="CR308" s="189"/>
      <c r="CS308" s="189"/>
      <c r="CT308" s="189"/>
      <c r="CU308" s="189"/>
      <c r="CV308" s="189"/>
      <c r="CW308" s="189"/>
      <c r="CX308" s="189"/>
      <c r="CY308" s="189"/>
      <c r="CZ308" s="189"/>
      <c r="DA308" s="189"/>
      <c r="DB308" s="189"/>
      <c r="DC308" s="189"/>
      <c r="DD308" s="189"/>
      <c r="DE308" s="189"/>
      <c r="DF308" s="189"/>
      <c r="DG308" s="189"/>
      <c r="DH308" s="189"/>
      <c r="DI308" s="189"/>
      <c r="DJ308" s="189"/>
      <c r="DK308" s="189"/>
      <c r="DL308" s="189"/>
      <c r="DM308" s="189"/>
      <c r="DN308" s="189"/>
      <c r="DO308" s="189"/>
      <c r="DP308" s="189"/>
      <c r="DQ308" s="189"/>
      <c r="DR308" s="189"/>
      <c r="DS308" s="189"/>
      <c r="DT308" s="189"/>
      <c r="DU308" s="189"/>
      <c r="DV308" s="189"/>
      <c r="DW308" s="189"/>
      <c r="DX308" s="189"/>
      <c r="DY308" s="189"/>
      <c r="DZ308" s="189"/>
      <c r="EA308" s="189"/>
      <c r="EB308" s="189"/>
      <c r="EC308" s="189"/>
      <c r="ED308" s="189"/>
      <c r="EE308" s="189"/>
      <c r="EF308" s="189"/>
      <c r="EG308" s="189"/>
      <c r="EH308" s="189"/>
      <c r="EI308" s="189"/>
      <c r="EJ308" s="189"/>
      <c r="EK308" s="189"/>
      <c r="EL308" s="189"/>
      <c r="EM308" s="189"/>
      <c r="EN308" s="189"/>
      <c r="EO308" s="189"/>
      <c r="EP308" s="189"/>
      <c r="EQ308" s="189"/>
      <c r="ER308" s="189"/>
      <c r="ES308" s="189"/>
      <c r="ET308" s="189"/>
      <c r="EU308" s="189"/>
      <c r="EV308" s="189"/>
      <c r="EW308" s="189"/>
      <c r="EX308" s="189"/>
      <c r="EY308" s="189"/>
      <c r="EZ308" s="189"/>
      <c r="FA308" s="189"/>
      <c r="FB308" s="189"/>
      <c r="FC308" s="189"/>
      <c r="FD308" s="189"/>
      <c r="FE308" s="189"/>
    </row>
    <row r="309" spans="1:161" ht="15">
      <c r="A309" s="181"/>
      <c r="B309" s="182">
        <v>6</v>
      </c>
      <c r="C309" s="176" t="s">
        <v>1247</v>
      </c>
      <c r="D309" s="182">
        <f t="shared" si="4"/>
        <v>2014</v>
      </c>
      <c r="E309" s="176" t="s">
        <v>1364</v>
      </c>
      <c r="F309" s="176" t="s">
        <v>1365</v>
      </c>
      <c r="G309" s="190"/>
      <c r="H309" s="187" t="s">
        <v>1010</v>
      </c>
      <c r="I309" s="224">
        <f>DTP!E62</f>
        <v>0</v>
      </c>
      <c r="J309" s="189"/>
      <c r="K309" s="189"/>
      <c r="L309" s="189"/>
      <c r="M309" s="189"/>
      <c r="N309" s="189"/>
      <c r="O309" s="189"/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89"/>
      <c r="AA309" s="189"/>
      <c r="AB309" s="189"/>
      <c r="AC309" s="189"/>
      <c r="AD309" s="189"/>
      <c r="AE309" s="189"/>
      <c r="AF309" s="189"/>
      <c r="AG309" s="189"/>
      <c r="AH309" s="189"/>
      <c r="AI309" s="189"/>
      <c r="AJ309" s="189"/>
      <c r="AK309" s="189"/>
      <c r="AL309" s="189"/>
      <c r="AM309" s="189"/>
      <c r="AN309" s="189"/>
      <c r="AO309" s="189"/>
      <c r="AP309" s="189"/>
      <c r="AQ309" s="189"/>
      <c r="AR309" s="189"/>
      <c r="AS309" s="189"/>
      <c r="AT309" s="189"/>
      <c r="AU309" s="189"/>
      <c r="AV309" s="189"/>
      <c r="AW309" s="189"/>
      <c r="AX309" s="189"/>
      <c r="AY309" s="189"/>
      <c r="AZ309" s="189"/>
      <c r="BA309" s="189"/>
      <c r="BB309" s="189"/>
      <c r="BC309" s="189"/>
      <c r="BD309" s="189"/>
      <c r="BE309" s="189"/>
      <c r="BF309" s="189"/>
      <c r="BG309" s="189"/>
      <c r="BH309" s="189"/>
      <c r="BI309" s="189"/>
      <c r="BJ309" s="189"/>
      <c r="BK309" s="189"/>
      <c r="BL309" s="189"/>
      <c r="BM309" s="189"/>
      <c r="BN309" s="189"/>
      <c r="BO309" s="189"/>
      <c r="BP309" s="189"/>
      <c r="BQ309" s="189"/>
      <c r="BR309" s="189"/>
      <c r="BS309" s="189"/>
      <c r="BT309" s="189"/>
      <c r="BU309" s="189"/>
      <c r="BV309" s="189"/>
      <c r="BW309" s="189"/>
      <c r="BX309" s="189"/>
      <c r="BY309" s="189"/>
      <c r="BZ309" s="189"/>
      <c r="CA309" s="189"/>
      <c r="CB309" s="189"/>
      <c r="CC309" s="189"/>
      <c r="CD309" s="189"/>
      <c r="CE309" s="189"/>
      <c r="CF309" s="189"/>
      <c r="CG309" s="189"/>
      <c r="CH309" s="189"/>
      <c r="CI309" s="189"/>
      <c r="CJ309" s="189"/>
      <c r="CK309" s="189"/>
      <c r="CL309" s="189"/>
      <c r="CM309" s="189"/>
      <c r="CN309" s="189"/>
      <c r="CO309" s="189"/>
      <c r="CP309" s="189"/>
      <c r="CQ309" s="189"/>
      <c r="CR309" s="189"/>
      <c r="CS309" s="189"/>
      <c r="CT309" s="189"/>
      <c r="CU309" s="189"/>
      <c r="CV309" s="189"/>
      <c r="CW309" s="189"/>
      <c r="CX309" s="189"/>
      <c r="CY309" s="189"/>
      <c r="CZ309" s="189"/>
      <c r="DA309" s="189"/>
      <c r="DB309" s="189"/>
      <c r="DC309" s="189"/>
      <c r="DD309" s="189"/>
      <c r="DE309" s="189"/>
      <c r="DF309" s="189"/>
      <c r="DG309" s="189"/>
      <c r="DH309" s="189"/>
      <c r="DI309" s="189"/>
      <c r="DJ309" s="189"/>
      <c r="DK309" s="189"/>
      <c r="DL309" s="189"/>
      <c r="DM309" s="189"/>
      <c r="DN309" s="189"/>
      <c r="DO309" s="189"/>
      <c r="DP309" s="189"/>
      <c r="DQ309" s="189"/>
      <c r="DR309" s="189"/>
      <c r="DS309" s="189"/>
      <c r="DT309" s="189"/>
      <c r="DU309" s="189"/>
      <c r="DV309" s="189"/>
      <c r="DW309" s="189"/>
      <c r="DX309" s="189"/>
      <c r="DY309" s="189"/>
      <c r="DZ309" s="189"/>
      <c r="EA309" s="189"/>
      <c r="EB309" s="189"/>
      <c r="EC309" s="189"/>
      <c r="ED309" s="189"/>
      <c r="EE309" s="189"/>
      <c r="EF309" s="189"/>
      <c r="EG309" s="189"/>
      <c r="EH309" s="189"/>
      <c r="EI309" s="189"/>
      <c r="EJ309" s="189"/>
      <c r="EK309" s="189"/>
      <c r="EL309" s="189"/>
      <c r="EM309" s="189"/>
      <c r="EN309" s="189"/>
      <c r="EO309" s="189"/>
      <c r="EP309" s="189"/>
      <c r="EQ309" s="189"/>
      <c r="ER309" s="189"/>
      <c r="ES309" s="189"/>
      <c r="ET309" s="189"/>
      <c r="EU309" s="189"/>
      <c r="EV309" s="189"/>
      <c r="EW309" s="189"/>
      <c r="EX309" s="189"/>
      <c r="EY309" s="189"/>
      <c r="EZ309" s="189"/>
      <c r="FA309" s="189"/>
      <c r="FB309" s="189"/>
      <c r="FC309" s="189"/>
      <c r="FD309" s="189"/>
      <c r="FE309" s="189"/>
    </row>
    <row r="310" spans="1:161" ht="15">
      <c r="A310" s="181"/>
      <c r="B310" s="182">
        <v>6</v>
      </c>
      <c r="C310" s="176" t="s">
        <v>1247</v>
      </c>
      <c r="D310" s="182">
        <f t="shared" si="4"/>
        <v>2014</v>
      </c>
      <c r="E310" s="176" t="s">
        <v>1366</v>
      </c>
      <c r="F310" s="176" t="s">
        <v>1367</v>
      </c>
      <c r="G310" s="190"/>
      <c r="H310" s="187" t="s">
        <v>1010</v>
      </c>
      <c r="I310" s="224">
        <f>DTP!E63</f>
        <v>0</v>
      </c>
      <c r="J310" s="189"/>
      <c r="K310" s="189"/>
      <c r="L310" s="189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89"/>
      <c r="AA310" s="189"/>
      <c r="AB310" s="189"/>
      <c r="AC310" s="189"/>
      <c r="AD310" s="189"/>
      <c r="AE310" s="189"/>
      <c r="AF310" s="189"/>
      <c r="AG310" s="189"/>
      <c r="AH310" s="189"/>
      <c r="AI310" s="189"/>
      <c r="AJ310" s="189"/>
      <c r="AK310" s="189"/>
      <c r="AL310" s="189"/>
      <c r="AM310" s="189"/>
      <c r="AN310" s="189"/>
      <c r="AO310" s="189"/>
      <c r="AP310" s="189"/>
      <c r="AQ310" s="189"/>
      <c r="AR310" s="189"/>
      <c r="AS310" s="189"/>
      <c r="AT310" s="189"/>
      <c r="AU310" s="189"/>
      <c r="AV310" s="189"/>
      <c r="AW310" s="189"/>
      <c r="AX310" s="189"/>
      <c r="AY310" s="189"/>
      <c r="AZ310" s="189"/>
      <c r="BA310" s="189"/>
      <c r="BB310" s="189"/>
      <c r="BC310" s="189"/>
      <c r="BD310" s="189"/>
      <c r="BE310" s="189"/>
      <c r="BF310" s="189"/>
      <c r="BG310" s="189"/>
      <c r="BH310" s="189"/>
      <c r="BI310" s="189"/>
      <c r="BJ310" s="189"/>
      <c r="BK310" s="189"/>
      <c r="BL310" s="189"/>
      <c r="BM310" s="189"/>
      <c r="BN310" s="189"/>
      <c r="BO310" s="189"/>
      <c r="BP310" s="189"/>
      <c r="BQ310" s="189"/>
      <c r="BR310" s="189"/>
      <c r="BS310" s="189"/>
      <c r="BT310" s="189"/>
      <c r="BU310" s="189"/>
      <c r="BV310" s="189"/>
      <c r="BW310" s="189"/>
      <c r="BX310" s="189"/>
      <c r="BY310" s="189"/>
      <c r="BZ310" s="189"/>
      <c r="CA310" s="189"/>
      <c r="CB310" s="189"/>
      <c r="CC310" s="189"/>
      <c r="CD310" s="189"/>
      <c r="CE310" s="189"/>
      <c r="CF310" s="189"/>
      <c r="CG310" s="189"/>
      <c r="CH310" s="189"/>
      <c r="CI310" s="189"/>
      <c r="CJ310" s="189"/>
      <c r="CK310" s="189"/>
      <c r="CL310" s="189"/>
      <c r="CM310" s="189"/>
      <c r="CN310" s="189"/>
      <c r="CO310" s="189"/>
      <c r="CP310" s="189"/>
      <c r="CQ310" s="189"/>
      <c r="CR310" s="189"/>
      <c r="CS310" s="189"/>
      <c r="CT310" s="189"/>
      <c r="CU310" s="189"/>
      <c r="CV310" s="189"/>
      <c r="CW310" s="189"/>
      <c r="CX310" s="189"/>
      <c r="CY310" s="189"/>
      <c r="CZ310" s="189"/>
      <c r="DA310" s="189"/>
      <c r="DB310" s="189"/>
      <c r="DC310" s="189"/>
      <c r="DD310" s="189"/>
      <c r="DE310" s="189"/>
      <c r="DF310" s="189"/>
      <c r="DG310" s="189"/>
      <c r="DH310" s="189"/>
      <c r="DI310" s="189"/>
      <c r="DJ310" s="189"/>
      <c r="DK310" s="189"/>
      <c r="DL310" s="189"/>
      <c r="DM310" s="189"/>
      <c r="DN310" s="189"/>
      <c r="DO310" s="189"/>
      <c r="DP310" s="189"/>
      <c r="DQ310" s="189"/>
      <c r="DR310" s="189"/>
      <c r="DS310" s="189"/>
      <c r="DT310" s="189"/>
      <c r="DU310" s="189"/>
      <c r="DV310" s="189"/>
      <c r="DW310" s="189"/>
      <c r="DX310" s="189"/>
      <c r="DY310" s="189"/>
      <c r="DZ310" s="189"/>
      <c r="EA310" s="189"/>
      <c r="EB310" s="189"/>
      <c r="EC310" s="189"/>
      <c r="ED310" s="189"/>
      <c r="EE310" s="189"/>
      <c r="EF310" s="189"/>
      <c r="EG310" s="189"/>
      <c r="EH310" s="189"/>
      <c r="EI310" s="189"/>
      <c r="EJ310" s="189"/>
      <c r="EK310" s="189"/>
      <c r="EL310" s="189"/>
      <c r="EM310" s="189"/>
      <c r="EN310" s="189"/>
      <c r="EO310" s="189"/>
      <c r="EP310" s="189"/>
      <c r="EQ310" s="189"/>
      <c r="ER310" s="189"/>
      <c r="ES310" s="189"/>
      <c r="ET310" s="189"/>
      <c r="EU310" s="189"/>
      <c r="EV310" s="189"/>
      <c r="EW310" s="189"/>
      <c r="EX310" s="189"/>
      <c r="EY310" s="189"/>
      <c r="EZ310" s="189"/>
      <c r="FA310" s="189"/>
      <c r="FB310" s="189"/>
      <c r="FC310" s="189"/>
      <c r="FD310" s="189"/>
      <c r="FE310" s="189"/>
    </row>
    <row r="311" spans="1:161" ht="15">
      <c r="A311" s="181"/>
      <c r="B311" s="182">
        <v>6</v>
      </c>
      <c r="C311" s="176" t="s">
        <v>1247</v>
      </c>
      <c r="D311" s="182">
        <f t="shared" si="4"/>
        <v>2014</v>
      </c>
      <c r="E311" s="176" t="s">
        <v>1368</v>
      </c>
      <c r="F311" s="176" t="s">
        <v>1369</v>
      </c>
      <c r="G311" s="190"/>
      <c r="H311" s="187" t="s">
        <v>1010</v>
      </c>
      <c r="I311" s="224">
        <f>DTP!E64</f>
        <v>0</v>
      </c>
      <c r="J311" s="189"/>
      <c r="K311" s="189"/>
      <c r="L311" s="189"/>
      <c r="M311" s="189"/>
      <c r="N311" s="189"/>
      <c r="O311" s="189"/>
      <c r="P311" s="189"/>
      <c r="Q311" s="189"/>
      <c r="R311" s="189"/>
      <c r="S311" s="189"/>
      <c r="T311" s="189"/>
      <c r="U311" s="189"/>
      <c r="V311" s="189"/>
      <c r="W311" s="189"/>
      <c r="X311" s="189"/>
      <c r="Y311" s="189"/>
      <c r="Z311" s="189"/>
      <c r="AA311" s="189"/>
      <c r="AB311" s="189"/>
      <c r="AC311" s="189"/>
      <c r="AD311" s="189"/>
      <c r="AE311" s="189"/>
      <c r="AF311" s="189"/>
      <c r="AG311" s="189"/>
      <c r="AH311" s="189"/>
      <c r="AI311" s="189"/>
      <c r="AJ311" s="189"/>
      <c r="AK311" s="189"/>
      <c r="AL311" s="189"/>
      <c r="AM311" s="189"/>
      <c r="AN311" s="189"/>
      <c r="AO311" s="189"/>
      <c r="AP311" s="189"/>
      <c r="AQ311" s="189"/>
      <c r="AR311" s="189"/>
      <c r="AS311" s="189"/>
      <c r="AT311" s="189"/>
      <c r="AU311" s="189"/>
      <c r="AV311" s="189"/>
      <c r="AW311" s="189"/>
      <c r="AX311" s="189"/>
      <c r="AY311" s="189"/>
      <c r="AZ311" s="189"/>
      <c r="BA311" s="189"/>
      <c r="BB311" s="189"/>
      <c r="BC311" s="189"/>
      <c r="BD311" s="189"/>
      <c r="BE311" s="189"/>
      <c r="BF311" s="189"/>
      <c r="BG311" s="189"/>
      <c r="BH311" s="189"/>
      <c r="BI311" s="189"/>
      <c r="BJ311" s="189"/>
      <c r="BK311" s="189"/>
      <c r="BL311" s="189"/>
      <c r="BM311" s="189"/>
      <c r="BN311" s="189"/>
      <c r="BO311" s="189"/>
      <c r="BP311" s="189"/>
      <c r="BQ311" s="189"/>
      <c r="BR311" s="189"/>
      <c r="BS311" s="189"/>
      <c r="BT311" s="189"/>
      <c r="BU311" s="189"/>
      <c r="BV311" s="189"/>
      <c r="BW311" s="189"/>
      <c r="BX311" s="189"/>
      <c r="BY311" s="189"/>
      <c r="BZ311" s="189"/>
      <c r="CA311" s="189"/>
      <c r="CB311" s="189"/>
      <c r="CC311" s="189"/>
      <c r="CD311" s="189"/>
      <c r="CE311" s="189"/>
      <c r="CF311" s="189"/>
      <c r="CG311" s="189"/>
      <c r="CH311" s="189"/>
      <c r="CI311" s="189"/>
      <c r="CJ311" s="189"/>
      <c r="CK311" s="189"/>
      <c r="CL311" s="189"/>
      <c r="CM311" s="189"/>
      <c r="CN311" s="189"/>
      <c r="CO311" s="189"/>
      <c r="CP311" s="189"/>
      <c r="CQ311" s="189"/>
      <c r="CR311" s="189"/>
      <c r="CS311" s="189"/>
      <c r="CT311" s="189"/>
      <c r="CU311" s="189"/>
      <c r="CV311" s="189"/>
      <c r="CW311" s="189"/>
      <c r="CX311" s="189"/>
      <c r="CY311" s="189"/>
      <c r="CZ311" s="189"/>
      <c r="DA311" s="189"/>
      <c r="DB311" s="189"/>
      <c r="DC311" s="189"/>
      <c r="DD311" s="189"/>
      <c r="DE311" s="189"/>
      <c r="DF311" s="189"/>
      <c r="DG311" s="189"/>
      <c r="DH311" s="189"/>
      <c r="DI311" s="189"/>
      <c r="DJ311" s="189"/>
      <c r="DK311" s="189"/>
      <c r="DL311" s="189"/>
      <c r="DM311" s="189"/>
      <c r="DN311" s="189"/>
      <c r="DO311" s="189"/>
      <c r="DP311" s="189"/>
      <c r="DQ311" s="189"/>
      <c r="DR311" s="189"/>
      <c r="DS311" s="189"/>
      <c r="DT311" s="189"/>
      <c r="DU311" s="189"/>
      <c r="DV311" s="189"/>
      <c r="DW311" s="189"/>
      <c r="DX311" s="189"/>
      <c r="DY311" s="189"/>
      <c r="DZ311" s="189"/>
      <c r="EA311" s="189"/>
      <c r="EB311" s="189"/>
      <c r="EC311" s="189"/>
      <c r="ED311" s="189"/>
      <c r="EE311" s="189"/>
      <c r="EF311" s="189"/>
      <c r="EG311" s="189"/>
      <c r="EH311" s="189"/>
      <c r="EI311" s="189"/>
      <c r="EJ311" s="189"/>
      <c r="EK311" s="189"/>
      <c r="EL311" s="189"/>
      <c r="EM311" s="189"/>
      <c r="EN311" s="189"/>
      <c r="EO311" s="189"/>
      <c r="EP311" s="189"/>
      <c r="EQ311" s="189"/>
      <c r="ER311" s="189"/>
      <c r="ES311" s="189"/>
      <c r="ET311" s="189"/>
      <c r="EU311" s="189"/>
      <c r="EV311" s="189"/>
      <c r="EW311" s="189"/>
      <c r="EX311" s="189"/>
      <c r="EY311" s="189"/>
      <c r="EZ311" s="189"/>
      <c r="FA311" s="189"/>
      <c r="FB311" s="189"/>
      <c r="FC311" s="189"/>
      <c r="FD311" s="189"/>
      <c r="FE311" s="189"/>
    </row>
    <row r="312" spans="1:161" ht="15">
      <c r="A312" s="181"/>
      <c r="B312" s="182">
        <v>6</v>
      </c>
      <c r="C312" s="176" t="s">
        <v>1247</v>
      </c>
      <c r="D312" s="182">
        <f t="shared" si="4"/>
        <v>2014</v>
      </c>
      <c r="E312" s="176" t="s">
        <v>1370</v>
      </c>
      <c r="F312" s="176" t="s">
        <v>1371</v>
      </c>
      <c r="G312" s="190"/>
      <c r="H312" s="187" t="s">
        <v>1010</v>
      </c>
      <c r="I312" s="224">
        <f>DTP!E65</f>
        <v>0</v>
      </c>
      <c r="J312" s="189"/>
      <c r="K312" s="189"/>
      <c r="L312" s="189"/>
      <c r="M312" s="189"/>
      <c r="N312" s="189"/>
      <c r="O312" s="189"/>
      <c r="P312" s="189"/>
      <c r="Q312" s="189"/>
      <c r="R312" s="189"/>
      <c r="S312" s="189"/>
      <c r="T312" s="189"/>
      <c r="U312" s="189"/>
      <c r="V312" s="189"/>
      <c r="W312" s="189"/>
      <c r="X312" s="189"/>
      <c r="Y312" s="189"/>
      <c r="Z312" s="189"/>
      <c r="AA312" s="189"/>
      <c r="AB312" s="189"/>
      <c r="AC312" s="189"/>
      <c r="AD312" s="189"/>
      <c r="AE312" s="189"/>
      <c r="AF312" s="189"/>
      <c r="AG312" s="189"/>
      <c r="AH312" s="189"/>
      <c r="AI312" s="189"/>
      <c r="AJ312" s="189"/>
      <c r="AK312" s="189"/>
      <c r="AL312" s="189"/>
      <c r="AM312" s="189"/>
      <c r="AN312" s="189"/>
      <c r="AO312" s="189"/>
      <c r="AP312" s="189"/>
      <c r="AQ312" s="189"/>
      <c r="AR312" s="189"/>
      <c r="AS312" s="189"/>
      <c r="AT312" s="189"/>
      <c r="AU312" s="189"/>
      <c r="AV312" s="189"/>
      <c r="AW312" s="189"/>
      <c r="AX312" s="189"/>
      <c r="AY312" s="189"/>
      <c r="AZ312" s="189"/>
      <c r="BA312" s="189"/>
      <c r="BB312" s="189"/>
      <c r="BC312" s="189"/>
      <c r="BD312" s="189"/>
      <c r="BE312" s="189"/>
      <c r="BF312" s="189"/>
      <c r="BG312" s="189"/>
      <c r="BH312" s="189"/>
      <c r="BI312" s="189"/>
      <c r="BJ312" s="189"/>
      <c r="BK312" s="189"/>
      <c r="BL312" s="189"/>
      <c r="BM312" s="189"/>
      <c r="BN312" s="189"/>
      <c r="BO312" s="189"/>
      <c r="BP312" s="189"/>
      <c r="BQ312" s="189"/>
      <c r="BR312" s="189"/>
      <c r="BS312" s="189"/>
      <c r="BT312" s="189"/>
      <c r="BU312" s="189"/>
      <c r="BV312" s="189"/>
      <c r="BW312" s="189"/>
      <c r="BX312" s="189"/>
      <c r="BY312" s="189"/>
      <c r="BZ312" s="189"/>
      <c r="CA312" s="189"/>
      <c r="CB312" s="189"/>
      <c r="CC312" s="189"/>
      <c r="CD312" s="189"/>
      <c r="CE312" s="189"/>
      <c r="CF312" s="189"/>
      <c r="CG312" s="189"/>
      <c r="CH312" s="189"/>
      <c r="CI312" s="189"/>
      <c r="CJ312" s="189"/>
      <c r="CK312" s="189"/>
      <c r="CL312" s="189"/>
      <c r="CM312" s="189"/>
      <c r="CN312" s="189"/>
      <c r="CO312" s="189"/>
      <c r="CP312" s="189"/>
      <c r="CQ312" s="189"/>
      <c r="CR312" s="189"/>
      <c r="CS312" s="189"/>
      <c r="CT312" s="189"/>
      <c r="CU312" s="189"/>
      <c r="CV312" s="189"/>
      <c r="CW312" s="189"/>
      <c r="CX312" s="189"/>
      <c r="CY312" s="189"/>
      <c r="CZ312" s="189"/>
      <c r="DA312" s="189"/>
      <c r="DB312" s="189"/>
      <c r="DC312" s="189"/>
      <c r="DD312" s="189"/>
      <c r="DE312" s="189"/>
      <c r="DF312" s="189"/>
      <c r="DG312" s="189"/>
      <c r="DH312" s="189"/>
      <c r="DI312" s="189"/>
      <c r="DJ312" s="189"/>
      <c r="DK312" s="189"/>
      <c r="DL312" s="189"/>
      <c r="DM312" s="189"/>
      <c r="DN312" s="189"/>
      <c r="DO312" s="189"/>
      <c r="DP312" s="189"/>
      <c r="DQ312" s="189"/>
      <c r="DR312" s="189"/>
      <c r="DS312" s="189"/>
      <c r="DT312" s="189"/>
      <c r="DU312" s="189"/>
      <c r="DV312" s="189"/>
      <c r="DW312" s="189"/>
      <c r="DX312" s="189"/>
      <c r="DY312" s="189"/>
      <c r="DZ312" s="189"/>
      <c r="EA312" s="189"/>
      <c r="EB312" s="189"/>
      <c r="EC312" s="189"/>
      <c r="ED312" s="189"/>
      <c r="EE312" s="189"/>
      <c r="EF312" s="189"/>
      <c r="EG312" s="189"/>
      <c r="EH312" s="189"/>
      <c r="EI312" s="189"/>
      <c r="EJ312" s="189"/>
      <c r="EK312" s="189"/>
      <c r="EL312" s="189"/>
      <c r="EM312" s="189"/>
      <c r="EN312" s="189"/>
      <c r="EO312" s="189"/>
      <c r="EP312" s="189"/>
      <c r="EQ312" s="189"/>
      <c r="ER312" s="189"/>
      <c r="ES312" s="189"/>
      <c r="ET312" s="189"/>
      <c r="EU312" s="189"/>
      <c r="EV312" s="189"/>
      <c r="EW312" s="189"/>
      <c r="EX312" s="189"/>
      <c r="EY312" s="189"/>
      <c r="EZ312" s="189"/>
      <c r="FA312" s="189"/>
      <c r="FB312" s="189"/>
      <c r="FC312" s="189"/>
      <c r="FD312" s="189"/>
      <c r="FE312" s="189"/>
    </row>
    <row r="313" spans="1:161" ht="15">
      <c r="A313" s="181"/>
      <c r="B313" s="182">
        <v>6</v>
      </c>
      <c r="C313" s="176" t="s">
        <v>1247</v>
      </c>
      <c r="D313" s="182">
        <f t="shared" si="4"/>
        <v>2014</v>
      </c>
      <c r="E313" s="176" t="s">
        <v>1372</v>
      </c>
      <c r="F313" s="176" t="s">
        <v>1373</v>
      </c>
      <c r="G313" s="190"/>
      <c r="H313" s="187" t="s">
        <v>1010</v>
      </c>
      <c r="I313" s="224">
        <f>DTP!E66</f>
        <v>0</v>
      </c>
      <c r="J313" s="189"/>
      <c r="K313" s="189"/>
      <c r="L313" s="189"/>
      <c r="M313" s="189"/>
      <c r="N313" s="189"/>
      <c r="O313" s="189"/>
      <c r="P313" s="189"/>
      <c r="Q313" s="189"/>
      <c r="R313" s="189"/>
      <c r="S313" s="189"/>
      <c r="T313" s="189"/>
      <c r="U313" s="189"/>
      <c r="V313" s="189"/>
      <c r="W313" s="189"/>
      <c r="X313" s="189"/>
      <c r="Y313" s="189"/>
      <c r="Z313" s="189"/>
      <c r="AA313" s="189"/>
      <c r="AB313" s="189"/>
      <c r="AC313" s="189"/>
      <c r="AD313" s="189"/>
      <c r="AE313" s="189"/>
      <c r="AF313" s="189"/>
      <c r="AG313" s="189"/>
      <c r="AH313" s="189"/>
      <c r="AI313" s="189"/>
      <c r="AJ313" s="189"/>
      <c r="AK313" s="189"/>
      <c r="AL313" s="189"/>
      <c r="AM313" s="189"/>
      <c r="AN313" s="189"/>
      <c r="AO313" s="189"/>
      <c r="AP313" s="189"/>
      <c r="AQ313" s="189"/>
      <c r="AR313" s="189"/>
      <c r="AS313" s="189"/>
      <c r="AT313" s="189"/>
      <c r="AU313" s="189"/>
      <c r="AV313" s="189"/>
      <c r="AW313" s="189"/>
      <c r="AX313" s="189"/>
      <c r="AY313" s="189"/>
      <c r="AZ313" s="189"/>
      <c r="BA313" s="189"/>
      <c r="BB313" s="189"/>
      <c r="BC313" s="189"/>
      <c r="BD313" s="189"/>
      <c r="BE313" s="189"/>
      <c r="BF313" s="189"/>
      <c r="BG313" s="189"/>
      <c r="BH313" s="189"/>
      <c r="BI313" s="189"/>
      <c r="BJ313" s="189"/>
      <c r="BK313" s="189"/>
      <c r="BL313" s="189"/>
      <c r="BM313" s="189"/>
      <c r="BN313" s="189"/>
      <c r="BO313" s="189"/>
      <c r="BP313" s="189"/>
      <c r="BQ313" s="189"/>
      <c r="BR313" s="189"/>
      <c r="BS313" s="189"/>
      <c r="BT313" s="189"/>
      <c r="BU313" s="189"/>
      <c r="BV313" s="189"/>
      <c r="BW313" s="189"/>
      <c r="BX313" s="189"/>
      <c r="BY313" s="189"/>
      <c r="BZ313" s="189"/>
      <c r="CA313" s="189"/>
      <c r="CB313" s="189"/>
      <c r="CC313" s="189"/>
      <c r="CD313" s="189"/>
      <c r="CE313" s="189"/>
      <c r="CF313" s="189"/>
      <c r="CG313" s="189"/>
      <c r="CH313" s="189"/>
      <c r="CI313" s="189"/>
      <c r="CJ313" s="189"/>
      <c r="CK313" s="189"/>
      <c r="CL313" s="189"/>
      <c r="CM313" s="189"/>
      <c r="CN313" s="189"/>
      <c r="CO313" s="189"/>
      <c r="CP313" s="189"/>
      <c r="CQ313" s="189"/>
      <c r="CR313" s="189"/>
      <c r="CS313" s="189"/>
      <c r="CT313" s="189"/>
      <c r="CU313" s="189"/>
      <c r="CV313" s="189"/>
      <c r="CW313" s="189"/>
      <c r="CX313" s="189"/>
      <c r="CY313" s="189"/>
      <c r="CZ313" s="189"/>
      <c r="DA313" s="189"/>
      <c r="DB313" s="189"/>
      <c r="DC313" s="189"/>
      <c r="DD313" s="189"/>
      <c r="DE313" s="189"/>
      <c r="DF313" s="189"/>
      <c r="DG313" s="189"/>
      <c r="DH313" s="189"/>
      <c r="DI313" s="189"/>
      <c r="DJ313" s="189"/>
      <c r="DK313" s="189"/>
      <c r="DL313" s="189"/>
      <c r="DM313" s="189"/>
      <c r="DN313" s="189"/>
      <c r="DO313" s="189"/>
      <c r="DP313" s="189"/>
      <c r="DQ313" s="189"/>
      <c r="DR313" s="189"/>
      <c r="DS313" s="189"/>
      <c r="DT313" s="189"/>
      <c r="DU313" s="189"/>
      <c r="DV313" s="189"/>
      <c r="DW313" s="189"/>
      <c r="DX313" s="189"/>
      <c r="DY313" s="189"/>
      <c r="DZ313" s="189"/>
      <c r="EA313" s="189"/>
      <c r="EB313" s="189"/>
      <c r="EC313" s="189"/>
      <c r="ED313" s="189"/>
      <c r="EE313" s="189"/>
      <c r="EF313" s="189"/>
      <c r="EG313" s="189"/>
      <c r="EH313" s="189"/>
      <c r="EI313" s="189"/>
      <c r="EJ313" s="189"/>
      <c r="EK313" s="189"/>
      <c r="EL313" s="189"/>
      <c r="EM313" s="189"/>
      <c r="EN313" s="189"/>
      <c r="EO313" s="189"/>
      <c r="EP313" s="189"/>
      <c r="EQ313" s="189"/>
      <c r="ER313" s="189"/>
      <c r="ES313" s="189"/>
      <c r="ET313" s="189"/>
      <c r="EU313" s="189"/>
      <c r="EV313" s="189"/>
      <c r="EW313" s="189"/>
      <c r="EX313" s="189"/>
      <c r="EY313" s="189"/>
      <c r="EZ313" s="189"/>
      <c r="FA313" s="189"/>
      <c r="FB313" s="189"/>
      <c r="FC313" s="189"/>
      <c r="FD313" s="189"/>
      <c r="FE313" s="189"/>
    </row>
    <row r="314" spans="1:161" ht="15">
      <c r="A314" s="181"/>
      <c r="B314" s="182">
        <v>6</v>
      </c>
      <c r="C314" s="176" t="s">
        <v>1247</v>
      </c>
      <c r="D314" s="182">
        <f t="shared" si="4"/>
        <v>2014</v>
      </c>
      <c r="E314" s="176" t="s">
        <v>1374</v>
      </c>
      <c r="F314" s="176" t="s">
        <v>1375</v>
      </c>
      <c r="G314" s="190"/>
      <c r="H314" s="187" t="s">
        <v>1010</v>
      </c>
      <c r="I314" s="224">
        <f>DTP!E67</f>
        <v>0</v>
      </c>
      <c r="J314" s="189"/>
      <c r="K314" s="189"/>
      <c r="L314" s="189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  <c r="AB314" s="189"/>
      <c r="AC314" s="189"/>
      <c r="AD314" s="189"/>
      <c r="AE314" s="189"/>
      <c r="AF314" s="189"/>
      <c r="AG314" s="189"/>
      <c r="AH314" s="189"/>
      <c r="AI314" s="189"/>
      <c r="AJ314" s="189"/>
      <c r="AK314" s="189"/>
      <c r="AL314" s="189"/>
      <c r="AM314" s="189"/>
      <c r="AN314" s="189"/>
      <c r="AO314" s="189"/>
      <c r="AP314" s="189"/>
      <c r="AQ314" s="189"/>
      <c r="AR314" s="189"/>
      <c r="AS314" s="189"/>
      <c r="AT314" s="189"/>
      <c r="AU314" s="189"/>
      <c r="AV314" s="189"/>
      <c r="AW314" s="189"/>
      <c r="AX314" s="189"/>
      <c r="AY314" s="189"/>
      <c r="AZ314" s="189"/>
      <c r="BA314" s="189"/>
      <c r="BB314" s="189"/>
      <c r="BC314" s="189"/>
      <c r="BD314" s="189"/>
      <c r="BE314" s="189"/>
      <c r="BF314" s="189"/>
      <c r="BG314" s="189"/>
      <c r="BH314" s="189"/>
      <c r="BI314" s="189"/>
      <c r="BJ314" s="189"/>
      <c r="BK314" s="189"/>
      <c r="BL314" s="189"/>
      <c r="BM314" s="189"/>
      <c r="BN314" s="189"/>
      <c r="BO314" s="189"/>
      <c r="BP314" s="189"/>
      <c r="BQ314" s="189"/>
      <c r="BR314" s="189"/>
      <c r="BS314" s="189"/>
      <c r="BT314" s="189"/>
      <c r="BU314" s="189"/>
      <c r="BV314" s="189"/>
      <c r="BW314" s="189"/>
      <c r="BX314" s="189"/>
      <c r="BY314" s="189"/>
      <c r="BZ314" s="189"/>
      <c r="CA314" s="189"/>
      <c r="CB314" s="189"/>
      <c r="CC314" s="189"/>
      <c r="CD314" s="189"/>
      <c r="CE314" s="189"/>
      <c r="CF314" s="189"/>
      <c r="CG314" s="189"/>
      <c r="CH314" s="189"/>
      <c r="CI314" s="189"/>
      <c r="CJ314" s="189"/>
      <c r="CK314" s="189"/>
      <c r="CL314" s="189"/>
      <c r="CM314" s="189"/>
      <c r="CN314" s="189"/>
      <c r="CO314" s="189"/>
      <c r="CP314" s="189"/>
      <c r="CQ314" s="189"/>
      <c r="CR314" s="189"/>
      <c r="CS314" s="189"/>
      <c r="CT314" s="189"/>
      <c r="CU314" s="189"/>
      <c r="CV314" s="189"/>
      <c r="CW314" s="189"/>
      <c r="CX314" s="189"/>
      <c r="CY314" s="189"/>
      <c r="CZ314" s="189"/>
      <c r="DA314" s="189"/>
      <c r="DB314" s="189"/>
      <c r="DC314" s="189"/>
      <c r="DD314" s="189"/>
      <c r="DE314" s="189"/>
      <c r="DF314" s="189"/>
      <c r="DG314" s="189"/>
      <c r="DH314" s="189"/>
      <c r="DI314" s="189"/>
      <c r="DJ314" s="189"/>
      <c r="DK314" s="189"/>
      <c r="DL314" s="189"/>
      <c r="DM314" s="189"/>
      <c r="DN314" s="189"/>
      <c r="DO314" s="189"/>
      <c r="DP314" s="189"/>
      <c r="DQ314" s="189"/>
      <c r="DR314" s="189"/>
      <c r="DS314" s="189"/>
      <c r="DT314" s="189"/>
      <c r="DU314" s="189"/>
      <c r="DV314" s="189"/>
      <c r="DW314" s="189"/>
      <c r="DX314" s="189"/>
      <c r="DY314" s="189"/>
      <c r="DZ314" s="189"/>
      <c r="EA314" s="189"/>
      <c r="EB314" s="189"/>
      <c r="EC314" s="189"/>
      <c r="ED314" s="189"/>
      <c r="EE314" s="189"/>
      <c r="EF314" s="189"/>
      <c r="EG314" s="189"/>
      <c r="EH314" s="189"/>
      <c r="EI314" s="189"/>
      <c r="EJ314" s="189"/>
      <c r="EK314" s="189"/>
      <c r="EL314" s="189"/>
      <c r="EM314" s="189"/>
      <c r="EN314" s="189"/>
      <c r="EO314" s="189"/>
      <c r="EP314" s="189"/>
      <c r="EQ314" s="189"/>
      <c r="ER314" s="189"/>
      <c r="ES314" s="189"/>
      <c r="ET314" s="189"/>
      <c r="EU314" s="189"/>
      <c r="EV314" s="189"/>
      <c r="EW314" s="189"/>
      <c r="EX314" s="189"/>
      <c r="EY314" s="189"/>
      <c r="EZ314" s="189"/>
      <c r="FA314" s="189"/>
      <c r="FB314" s="189"/>
      <c r="FC314" s="189"/>
      <c r="FD314" s="189"/>
      <c r="FE314" s="189"/>
    </row>
    <row r="315" spans="1:161" ht="15">
      <c r="A315" s="181"/>
      <c r="B315" s="182">
        <v>6</v>
      </c>
      <c r="C315" s="176" t="s">
        <v>1247</v>
      </c>
      <c r="D315" s="182">
        <f t="shared" si="4"/>
        <v>2014</v>
      </c>
      <c r="E315" s="176" t="s">
        <v>1376</v>
      </c>
      <c r="F315" s="176" t="s">
        <v>1377</v>
      </c>
      <c r="G315" s="190"/>
      <c r="H315" s="187" t="s">
        <v>1010</v>
      </c>
      <c r="I315" s="224">
        <f>DTP!E68</f>
        <v>0</v>
      </c>
      <c r="J315" s="189"/>
      <c r="K315" s="189"/>
      <c r="L315" s="189"/>
      <c r="M315" s="189"/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  <c r="AB315" s="189"/>
      <c r="AC315" s="189"/>
      <c r="AD315" s="189"/>
      <c r="AE315" s="189"/>
      <c r="AF315" s="189"/>
      <c r="AG315" s="189"/>
      <c r="AH315" s="189"/>
      <c r="AI315" s="189"/>
      <c r="AJ315" s="189"/>
      <c r="AK315" s="189"/>
      <c r="AL315" s="189"/>
      <c r="AM315" s="189"/>
      <c r="AN315" s="189"/>
      <c r="AO315" s="189"/>
      <c r="AP315" s="189"/>
      <c r="AQ315" s="189"/>
      <c r="AR315" s="189"/>
      <c r="AS315" s="189"/>
      <c r="AT315" s="189"/>
      <c r="AU315" s="189"/>
      <c r="AV315" s="189"/>
      <c r="AW315" s="189"/>
      <c r="AX315" s="189"/>
      <c r="AY315" s="189"/>
      <c r="AZ315" s="189"/>
      <c r="BA315" s="189"/>
      <c r="BB315" s="189"/>
      <c r="BC315" s="189"/>
      <c r="BD315" s="189"/>
      <c r="BE315" s="189"/>
      <c r="BF315" s="189"/>
      <c r="BG315" s="189"/>
      <c r="BH315" s="189"/>
      <c r="BI315" s="189"/>
      <c r="BJ315" s="189"/>
      <c r="BK315" s="189"/>
      <c r="BL315" s="189"/>
      <c r="BM315" s="189"/>
      <c r="BN315" s="189"/>
      <c r="BO315" s="189"/>
      <c r="BP315" s="189"/>
      <c r="BQ315" s="189"/>
      <c r="BR315" s="189"/>
      <c r="BS315" s="189"/>
      <c r="BT315" s="189"/>
      <c r="BU315" s="189"/>
      <c r="BV315" s="189"/>
      <c r="BW315" s="189"/>
      <c r="BX315" s="189"/>
      <c r="BY315" s="189"/>
      <c r="BZ315" s="189"/>
      <c r="CA315" s="189"/>
      <c r="CB315" s="189"/>
      <c r="CC315" s="189"/>
      <c r="CD315" s="189"/>
      <c r="CE315" s="189"/>
      <c r="CF315" s="189"/>
      <c r="CG315" s="189"/>
      <c r="CH315" s="189"/>
      <c r="CI315" s="189"/>
      <c r="CJ315" s="189"/>
      <c r="CK315" s="189"/>
      <c r="CL315" s="189"/>
      <c r="CM315" s="189"/>
      <c r="CN315" s="189"/>
      <c r="CO315" s="189"/>
      <c r="CP315" s="189"/>
      <c r="CQ315" s="189"/>
      <c r="CR315" s="189"/>
      <c r="CS315" s="189"/>
      <c r="CT315" s="189"/>
      <c r="CU315" s="189"/>
      <c r="CV315" s="189"/>
      <c r="CW315" s="189"/>
      <c r="CX315" s="189"/>
      <c r="CY315" s="189"/>
      <c r="CZ315" s="189"/>
      <c r="DA315" s="189"/>
      <c r="DB315" s="189"/>
      <c r="DC315" s="189"/>
      <c r="DD315" s="189"/>
      <c r="DE315" s="189"/>
      <c r="DF315" s="189"/>
      <c r="DG315" s="189"/>
      <c r="DH315" s="189"/>
      <c r="DI315" s="189"/>
      <c r="DJ315" s="189"/>
      <c r="DK315" s="189"/>
      <c r="DL315" s="189"/>
      <c r="DM315" s="189"/>
      <c r="DN315" s="189"/>
      <c r="DO315" s="189"/>
      <c r="DP315" s="189"/>
      <c r="DQ315" s="189"/>
      <c r="DR315" s="189"/>
      <c r="DS315" s="189"/>
      <c r="DT315" s="189"/>
      <c r="DU315" s="189"/>
      <c r="DV315" s="189"/>
      <c r="DW315" s="189"/>
      <c r="DX315" s="189"/>
      <c r="DY315" s="189"/>
      <c r="DZ315" s="189"/>
      <c r="EA315" s="189"/>
      <c r="EB315" s="189"/>
      <c r="EC315" s="189"/>
      <c r="ED315" s="189"/>
      <c r="EE315" s="189"/>
      <c r="EF315" s="189"/>
      <c r="EG315" s="189"/>
      <c r="EH315" s="189"/>
      <c r="EI315" s="189"/>
      <c r="EJ315" s="189"/>
      <c r="EK315" s="189"/>
      <c r="EL315" s="189"/>
      <c r="EM315" s="189"/>
      <c r="EN315" s="189"/>
      <c r="EO315" s="189"/>
      <c r="EP315" s="189"/>
      <c r="EQ315" s="189"/>
      <c r="ER315" s="189"/>
      <c r="ES315" s="189"/>
      <c r="ET315" s="189"/>
      <c r="EU315" s="189"/>
      <c r="EV315" s="189"/>
      <c r="EW315" s="189"/>
      <c r="EX315" s="189"/>
      <c r="EY315" s="189"/>
      <c r="EZ315" s="189"/>
      <c r="FA315" s="189"/>
      <c r="FB315" s="189"/>
      <c r="FC315" s="189"/>
      <c r="FD315" s="189"/>
      <c r="FE315" s="189"/>
    </row>
    <row r="316" spans="1:161" ht="15">
      <c r="A316" s="181"/>
      <c r="B316" s="182">
        <v>6</v>
      </c>
      <c r="C316" s="176" t="s">
        <v>1247</v>
      </c>
      <c r="D316" s="182">
        <f t="shared" si="4"/>
        <v>2014</v>
      </c>
      <c r="E316" s="176" t="s">
        <v>1378</v>
      </c>
      <c r="F316" s="176" t="s">
        <v>1379</v>
      </c>
      <c r="G316" s="190" t="s">
        <v>1380</v>
      </c>
      <c r="H316" s="187" t="s">
        <v>1010</v>
      </c>
      <c r="I316" s="224">
        <f>DTP!E69</f>
        <v>38768525.18</v>
      </c>
      <c r="J316" s="189"/>
      <c r="K316" s="189"/>
      <c r="L316" s="189"/>
      <c r="M316" s="189"/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  <c r="AB316" s="189"/>
      <c r="AC316" s="189"/>
      <c r="AD316" s="189"/>
      <c r="AE316" s="189"/>
      <c r="AF316" s="189"/>
      <c r="AG316" s="189"/>
      <c r="AH316" s="189"/>
      <c r="AI316" s="189"/>
      <c r="AJ316" s="189"/>
      <c r="AK316" s="189"/>
      <c r="AL316" s="189"/>
      <c r="AM316" s="189"/>
      <c r="AN316" s="189"/>
      <c r="AO316" s="189"/>
      <c r="AP316" s="189"/>
      <c r="AQ316" s="189"/>
      <c r="AR316" s="189"/>
      <c r="AS316" s="189"/>
      <c r="AT316" s="189"/>
      <c r="AU316" s="189"/>
      <c r="AV316" s="189"/>
      <c r="AW316" s="189"/>
      <c r="AX316" s="189"/>
      <c r="AY316" s="189"/>
      <c r="AZ316" s="189"/>
      <c r="BA316" s="189"/>
      <c r="BB316" s="189"/>
      <c r="BC316" s="189"/>
      <c r="BD316" s="189"/>
      <c r="BE316" s="189"/>
      <c r="BF316" s="189"/>
      <c r="BG316" s="189"/>
      <c r="BH316" s="189"/>
      <c r="BI316" s="189"/>
      <c r="BJ316" s="189"/>
      <c r="BK316" s="189"/>
      <c r="BL316" s="189"/>
      <c r="BM316" s="189"/>
      <c r="BN316" s="189"/>
      <c r="BO316" s="189"/>
      <c r="BP316" s="189"/>
      <c r="BQ316" s="189"/>
      <c r="BR316" s="189"/>
      <c r="BS316" s="189"/>
      <c r="BT316" s="189"/>
      <c r="BU316" s="189"/>
      <c r="BV316" s="189"/>
      <c r="BW316" s="189"/>
      <c r="BX316" s="189"/>
      <c r="BY316" s="189"/>
      <c r="BZ316" s="189"/>
      <c r="CA316" s="189"/>
      <c r="CB316" s="189"/>
      <c r="CC316" s="189"/>
      <c r="CD316" s="189"/>
      <c r="CE316" s="189"/>
      <c r="CF316" s="189"/>
      <c r="CG316" s="189"/>
      <c r="CH316" s="189"/>
      <c r="CI316" s="189"/>
      <c r="CJ316" s="189"/>
      <c r="CK316" s="189"/>
      <c r="CL316" s="189"/>
      <c r="CM316" s="189"/>
      <c r="CN316" s="189"/>
      <c r="CO316" s="189"/>
      <c r="CP316" s="189"/>
      <c r="CQ316" s="189"/>
      <c r="CR316" s="189"/>
      <c r="CS316" s="189"/>
      <c r="CT316" s="189"/>
      <c r="CU316" s="189"/>
      <c r="CV316" s="189"/>
      <c r="CW316" s="189"/>
      <c r="CX316" s="189"/>
      <c r="CY316" s="189"/>
      <c r="CZ316" s="189"/>
      <c r="DA316" s="189"/>
      <c r="DB316" s="189"/>
      <c r="DC316" s="189"/>
      <c r="DD316" s="189"/>
      <c r="DE316" s="189"/>
      <c r="DF316" s="189"/>
      <c r="DG316" s="189"/>
      <c r="DH316" s="189"/>
      <c r="DI316" s="189"/>
      <c r="DJ316" s="189"/>
      <c r="DK316" s="189"/>
      <c r="DL316" s="189"/>
      <c r="DM316" s="189"/>
      <c r="DN316" s="189"/>
      <c r="DO316" s="189"/>
      <c r="DP316" s="189"/>
      <c r="DQ316" s="189"/>
      <c r="DR316" s="189"/>
      <c r="DS316" s="189"/>
      <c r="DT316" s="189"/>
      <c r="DU316" s="189"/>
      <c r="DV316" s="189"/>
      <c r="DW316" s="189"/>
      <c r="DX316" s="189"/>
      <c r="DY316" s="189"/>
      <c r="DZ316" s="189"/>
      <c r="EA316" s="189"/>
      <c r="EB316" s="189"/>
      <c r="EC316" s="189"/>
      <c r="ED316" s="189"/>
      <c r="EE316" s="189"/>
      <c r="EF316" s="189"/>
      <c r="EG316" s="189"/>
      <c r="EH316" s="189"/>
      <c r="EI316" s="189"/>
      <c r="EJ316" s="189"/>
      <c r="EK316" s="189"/>
      <c r="EL316" s="189"/>
      <c r="EM316" s="189"/>
      <c r="EN316" s="189"/>
      <c r="EO316" s="189"/>
      <c r="EP316" s="189"/>
      <c r="EQ316" s="189"/>
      <c r="ER316" s="189"/>
      <c r="ES316" s="189"/>
      <c r="ET316" s="189"/>
      <c r="EU316" s="189"/>
      <c r="EV316" s="189"/>
      <c r="EW316" s="189"/>
      <c r="EX316" s="189"/>
      <c r="EY316" s="189"/>
      <c r="EZ316" s="189"/>
      <c r="FA316" s="189"/>
      <c r="FB316" s="189"/>
      <c r="FC316" s="189"/>
      <c r="FD316" s="189"/>
      <c r="FE316" s="189"/>
    </row>
    <row r="317" spans="1:161" ht="15">
      <c r="A317" s="181"/>
      <c r="B317" s="182">
        <v>6</v>
      </c>
      <c r="C317" s="176" t="s">
        <v>1247</v>
      </c>
      <c r="D317" s="182">
        <f t="shared" si="4"/>
        <v>2014</v>
      </c>
      <c r="E317" s="176" t="s">
        <v>1381</v>
      </c>
      <c r="F317" s="176" t="s">
        <v>1382</v>
      </c>
      <c r="G317" s="190" t="s">
        <v>1383</v>
      </c>
      <c r="H317" s="187" t="s">
        <v>1010</v>
      </c>
      <c r="I317" s="224">
        <v>0</v>
      </c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89"/>
      <c r="AC317" s="189"/>
      <c r="AD317" s="189"/>
      <c r="AE317" s="189"/>
      <c r="AF317" s="189"/>
      <c r="AG317" s="189"/>
      <c r="AH317" s="189"/>
      <c r="AI317" s="189"/>
      <c r="AJ317" s="189"/>
      <c r="AK317" s="189"/>
      <c r="AL317" s="189"/>
      <c r="AM317" s="189"/>
      <c r="AN317" s="189"/>
      <c r="AO317" s="189"/>
      <c r="AP317" s="189"/>
      <c r="AQ317" s="189"/>
      <c r="AR317" s="189"/>
      <c r="AS317" s="189"/>
      <c r="AT317" s="189"/>
      <c r="AU317" s="189"/>
      <c r="AV317" s="189"/>
      <c r="AW317" s="189"/>
      <c r="AX317" s="189"/>
      <c r="AY317" s="189"/>
      <c r="AZ317" s="189"/>
      <c r="BA317" s="189"/>
      <c r="BB317" s="189"/>
      <c r="BC317" s="189"/>
      <c r="BD317" s="189"/>
      <c r="BE317" s="189"/>
      <c r="BF317" s="189"/>
      <c r="BG317" s="189"/>
      <c r="BH317" s="189"/>
      <c r="BI317" s="189"/>
      <c r="BJ317" s="189"/>
      <c r="BK317" s="189"/>
      <c r="BL317" s="189"/>
      <c r="BM317" s="189"/>
      <c r="BN317" s="189"/>
      <c r="BO317" s="189"/>
      <c r="BP317" s="189"/>
      <c r="BQ317" s="189"/>
      <c r="BR317" s="189"/>
      <c r="BS317" s="189"/>
      <c r="BT317" s="189"/>
      <c r="BU317" s="189"/>
      <c r="BV317" s="189"/>
      <c r="BW317" s="189"/>
      <c r="BX317" s="189"/>
      <c r="BY317" s="189"/>
      <c r="BZ317" s="189"/>
      <c r="CA317" s="189"/>
      <c r="CB317" s="189"/>
      <c r="CC317" s="189"/>
      <c r="CD317" s="189"/>
      <c r="CE317" s="189"/>
      <c r="CF317" s="189"/>
      <c r="CG317" s="189"/>
      <c r="CH317" s="189"/>
      <c r="CI317" s="189"/>
      <c r="CJ317" s="189"/>
      <c r="CK317" s="189"/>
      <c r="CL317" s="189"/>
      <c r="CM317" s="189"/>
      <c r="CN317" s="189"/>
      <c r="CO317" s="189"/>
      <c r="CP317" s="189"/>
      <c r="CQ317" s="189"/>
      <c r="CR317" s="189"/>
      <c r="CS317" s="189"/>
      <c r="CT317" s="189"/>
      <c r="CU317" s="189"/>
      <c r="CV317" s="189"/>
      <c r="CW317" s="189"/>
      <c r="CX317" s="189"/>
      <c r="CY317" s="189"/>
      <c r="CZ317" s="189"/>
      <c r="DA317" s="189"/>
      <c r="DB317" s="189"/>
      <c r="DC317" s="189"/>
      <c r="DD317" s="189"/>
      <c r="DE317" s="189"/>
      <c r="DF317" s="189"/>
      <c r="DG317" s="189"/>
      <c r="DH317" s="189"/>
      <c r="DI317" s="189"/>
      <c r="DJ317" s="189"/>
      <c r="DK317" s="189"/>
      <c r="DL317" s="189"/>
      <c r="DM317" s="189"/>
      <c r="DN317" s="189"/>
      <c r="DO317" s="189"/>
      <c r="DP317" s="189"/>
      <c r="DQ317" s="189"/>
      <c r="DR317" s="189"/>
      <c r="DS317" s="189"/>
      <c r="DT317" s="189"/>
      <c r="DU317" s="189"/>
      <c r="DV317" s="189"/>
      <c r="DW317" s="189"/>
      <c r="DX317" s="189"/>
      <c r="DY317" s="189"/>
      <c r="DZ317" s="189"/>
      <c r="EA317" s="189"/>
      <c r="EB317" s="189"/>
      <c r="EC317" s="189"/>
      <c r="ED317" s="189"/>
      <c r="EE317" s="189"/>
      <c r="EF317" s="189"/>
      <c r="EG317" s="189"/>
      <c r="EH317" s="189"/>
      <c r="EI317" s="189"/>
      <c r="EJ317" s="189"/>
      <c r="EK317" s="189"/>
      <c r="EL317" s="189"/>
      <c r="EM317" s="189"/>
      <c r="EN317" s="189"/>
      <c r="EO317" s="189"/>
      <c r="EP317" s="189"/>
      <c r="EQ317" s="189"/>
      <c r="ER317" s="189"/>
      <c r="ES317" s="189"/>
      <c r="ET317" s="189"/>
      <c r="EU317" s="189"/>
      <c r="EV317" s="189"/>
      <c r="EW317" s="189"/>
      <c r="EX317" s="189"/>
      <c r="EY317" s="189"/>
      <c r="EZ317" s="189"/>
      <c r="FA317" s="189"/>
      <c r="FB317" s="189"/>
      <c r="FC317" s="189"/>
      <c r="FD317" s="189"/>
      <c r="FE317" s="189"/>
    </row>
    <row r="318" spans="1:161" ht="15">
      <c r="A318" s="181"/>
      <c r="B318" s="182">
        <v>6</v>
      </c>
      <c r="C318" s="176" t="s">
        <v>1247</v>
      </c>
      <c r="D318" s="182">
        <f t="shared" si="4"/>
        <v>2014</v>
      </c>
      <c r="E318" s="176" t="s">
        <v>1384</v>
      </c>
      <c r="F318" s="176" t="s">
        <v>1385</v>
      </c>
      <c r="G318" s="190" t="s">
        <v>1386</v>
      </c>
      <c r="H318" s="187" t="s">
        <v>1010</v>
      </c>
      <c r="I318" s="224">
        <v>0</v>
      </c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  <c r="AB318" s="189"/>
      <c r="AC318" s="189"/>
      <c r="AD318" s="189"/>
      <c r="AE318" s="189"/>
      <c r="AF318" s="189"/>
      <c r="AG318" s="189"/>
      <c r="AH318" s="189"/>
      <c r="AI318" s="189"/>
      <c r="AJ318" s="189"/>
      <c r="AK318" s="189"/>
      <c r="AL318" s="189"/>
      <c r="AM318" s="189"/>
      <c r="AN318" s="189"/>
      <c r="AO318" s="189"/>
      <c r="AP318" s="189"/>
      <c r="AQ318" s="189"/>
      <c r="AR318" s="189"/>
      <c r="AS318" s="189"/>
      <c r="AT318" s="189"/>
      <c r="AU318" s="189"/>
      <c r="AV318" s="189"/>
      <c r="AW318" s="189"/>
      <c r="AX318" s="189"/>
      <c r="AY318" s="189"/>
      <c r="AZ318" s="189"/>
      <c r="BA318" s="189"/>
      <c r="BB318" s="189"/>
      <c r="BC318" s="189"/>
      <c r="BD318" s="189"/>
      <c r="BE318" s="189"/>
      <c r="BF318" s="189"/>
      <c r="BG318" s="189"/>
      <c r="BH318" s="189"/>
      <c r="BI318" s="189"/>
      <c r="BJ318" s="189"/>
      <c r="BK318" s="189"/>
      <c r="BL318" s="189"/>
      <c r="BM318" s="189"/>
      <c r="BN318" s="189"/>
      <c r="BO318" s="189"/>
      <c r="BP318" s="189"/>
      <c r="BQ318" s="189"/>
      <c r="BR318" s="189"/>
      <c r="BS318" s="189"/>
      <c r="BT318" s="189"/>
      <c r="BU318" s="189"/>
      <c r="BV318" s="189"/>
      <c r="BW318" s="189"/>
      <c r="BX318" s="189"/>
      <c r="BY318" s="189"/>
      <c r="BZ318" s="189"/>
      <c r="CA318" s="189"/>
      <c r="CB318" s="189"/>
      <c r="CC318" s="189"/>
      <c r="CD318" s="189"/>
      <c r="CE318" s="189"/>
      <c r="CF318" s="189"/>
      <c r="CG318" s="189"/>
      <c r="CH318" s="189"/>
      <c r="CI318" s="189"/>
      <c r="CJ318" s="189"/>
      <c r="CK318" s="189"/>
      <c r="CL318" s="189"/>
      <c r="CM318" s="189"/>
      <c r="CN318" s="189"/>
      <c r="CO318" s="189"/>
      <c r="CP318" s="189"/>
      <c r="CQ318" s="189"/>
      <c r="CR318" s="189"/>
      <c r="CS318" s="189"/>
      <c r="CT318" s="189"/>
      <c r="CU318" s="189"/>
      <c r="CV318" s="189"/>
      <c r="CW318" s="189"/>
      <c r="CX318" s="189"/>
      <c r="CY318" s="189"/>
      <c r="CZ318" s="189"/>
      <c r="DA318" s="189"/>
      <c r="DB318" s="189"/>
      <c r="DC318" s="189"/>
      <c r="DD318" s="189"/>
      <c r="DE318" s="189"/>
      <c r="DF318" s="189"/>
      <c r="DG318" s="189"/>
      <c r="DH318" s="189"/>
      <c r="DI318" s="189"/>
      <c r="DJ318" s="189"/>
      <c r="DK318" s="189"/>
      <c r="DL318" s="189"/>
      <c r="DM318" s="189"/>
      <c r="DN318" s="189"/>
      <c r="DO318" s="189"/>
      <c r="DP318" s="189"/>
      <c r="DQ318" s="189"/>
      <c r="DR318" s="189"/>
      <c r="DS318" s="189"/>
      <c r="DT318" s="189"/>
      <c r="DU318" s="189"/>
      <c r="DV318" s="189"/>
      <c r="DW318" s="189"/>
      <c r="DX318" s="189"/>
      <c r="DY318" s="189"/>
      <c r="DZ318" s="189"/>
      <c r="EA318" s="189"/>
      <c r="EB318" s="189"/>
      <c r="EC318" s="189"/>
      <c r="ED318" s="189"/>
      <c r="EE318" s="189"/>
      <c r="EF318" s="189"/>
      <c r="EG318" s="189"/>
      <c r="EH318" s="189"/>
      <c r="EI318" s="189"/>
      <c r="EJ318" s="189"/>
      <c r="EK318" s="189"/>
      <c r="EL318" s="189"/>
      <c r="EM318" s="189"/>
      <c r="EN318" s="189"/>
      <c r="EO318" s="189"/>
      <c r="EP318" s="189"/>
      <c r="EQ318" s="189"/>
      <c r="ER318" s="189"/>
      <c r="ES318" s="189"/>
      <c r="ET318" s="189"/>
      <c r="EU318" s="189"/>
      <c r="EV318" s="189"/>
      <c r="EW318" s="189"/>
      <c r="EX318" s="189"/>
      <c r="EY318" s="189"/>
      <c r="EZ318" s="189"/>
      <c r="FA318" s="189"/>
      <c r="FB318" s="189"/>
      <c r="FC318" s="189"/>
      <c r="FD318" s="189"/>
      <c r="FE318" s="189"/>
    </row>
    <row r="319" spans="1:161" ht="15">
      <c r="A319" s="181"/>
      <c r="B319" s="182">
        <v>6</v>
      </c>
      <c r="C319" s="176" t="s">
        <v>1387</v>
      </c>
      <c r="D319" s="182">
        <f t="shared" si="4"/>
        <v>2014</v>
      </c>
      <c r="E319" s="176" t="s">
        <v>1388</v>
      </c>
      <c r="F319" s="176" t="s">
        <v>1389</v>
      </c>
      <c r="G319" s="190" t="s">
        <v>315</v>
      </c>
      <c r="H319" s="191" t="s">
        <v>970</v>
      </c>
      <c r="I319" s="220" t="str">
        <f>DTP!D24</f>
        <v>Obrigações Tributárias e Contributivas</v>
      </c>
      <c r="J319" s="189"/>
      <c r="K319" s="189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  <c r="AA319" s="189"/>
      <c r="AB319" s="189"/>
      <c r="AC319" s="189"/>
      <c r="AD319" s="189"/>
      <c r="AE319" s="189"/>
      <c r="AF319" s="189"/>
      <c r="AG319" s="189"/>
      <c r="AH319" s="189"/>
      <c r="AI319" s="189"/>
      <c r="AJ319" s="189"/>
      <c r="AK319" s="189"/>
      <c r="AL319" s="189"/>
      <c r="AM319" s="189"/>
      <c r="AN319" s="189"/>
      <c r="AO319" s="189"/>
      <c r="AP319" s="189"/>
      <c r="AQ319" s="189"/>
      <c r="AR319" s="189"/>
      <c r="AS319" s="189"/>
      <c r="AT319" s="189"/>
      <c r="AU319" s="189"/>
      <c r="AV319" s="189"/>
      <c r="AW319" s="189"/>
      <c r="AX319" s="189"/>
      <c r="AY319" s="189"/>
      <c r="AZ319" s="189"/>
      <c r="BA319" s="189"/>
      <c r="BB319" s="189"/>
      <c r="BC319" s="189"/>
      <c r="BD319" s="189"/>
      <c r="BE319" s="189"/>
      <c r="BF319" s="189"/>
      <c r="BG319" s="189"/>
      <c r="BH319" s="189"/>
      <c r="BI319" s="189"/>
      <c r="BJ319" s="189"/>
      <c r="BK319" s="189"/>
      <c r="BL319" s="189"/>
      <c r="BM319" s="189"/>
      <c r="BN319" s="189"/>
      <c r="BO319" s="189"/>
      <c r="BP319" s="189"/>
      <c r="BQ319" s="189"/>
      <c r="BR319" s="189"/>
      <c r="BS319" s="189"/>
      <c r="BT319" s="189"/>
      <c r="BU319" s="189"/>
      <c r="BV319" s="189"/>
      <c r="BW319" s="189"/>
      <c r="BX319" s="189"/>
      <c r="BY319" s="189"/>
      <c r="BZ319" s="189"/>
      <c r="CA319" s="189"/>
      <c r="CB319" s="189"/>
      <c r="CC319" s="189"/>
      <c r="CD319" s="189"/>
      <c r="CE319" s="189"/>
      <c r="CF319" s="189"/>
      <c r="CG319" s="189"/>
      <c r="CH319" s="189"/>
      <c r="CI319" s="189"/>
      <c r="CJ319" s="189"/>
      <c r="CK319" s="189"/>
      <c r="CL319" s="189"/>
      <c r="CM319" s="189"/>
      <c r="CN319" s="189"/>
      <c r="CO319" s="189"/>
      <c r="CP319" s="189"/>
      <c r="CQ319" s="189"/>
      <c r="CR319" s="189"/>
      <c r="CS319" s="189"/>
      <c r="CT319" s="189"/>
      <c r="CU319" s="189"/>
      <c r="CV319" s="189"/>
      <c r="CW319" s="189"/>
      <c r="CX319" s="189"/>
      <c r="CY319" s="189"/>
      <c r="CZ319" s="189"/>
      <c r="DA319" s="189"/>
      <c r="DB319" s="189"/>
      <c r="DC319" s="189"/>
      <c r="DD319" s="189"/>
      <c r="DE319" s="189"/>
      <c r="DF319" s="189"/>
      <c r="DG319" s="189"/>
      <c r="DH319" s="189"/>
      <c r="DI319" s="189"/>
      <c r="DJ319" s="189"/>
      <c r="DK319" s="189"/>
      <c r="DL319" s="189"/>
      <c r="DM319" s="189"/>
      <c r="DN319" s="189"/>
      <c r="DO319" s="189"/>
      <c r="DP319" s="189"/>
      <c r="DQ319" s="189"/>
      <c r="DR319" s="189"/>
      <c r="DS319" s="189"/>
      <c r="DT319" s="189"/>
      <c r="DU319" s="189"/>
      <c r="DV319" s="189"/>
      <c r="DW319" s="189"/>
      <c r="DX319" s="189"/>
      <c r="DY319" s="189"/>
      <c r="DZ319" s="189"/>
      <c r="EA319" s="189"/>
      <c r="EB319" s="189"/>
      <c r="EC319" s="189"/>
      <c r="ED319" s="189"/>
      <c r="EE319" s="189"/>
      <c r="EF319" s="189"/>
      <c r="EG319" s="189"/>
      <c r="EH319" s="189"/>
      <c r="EI319" s="189"/>
      <c r="EJ319" s="189"/>
      <c r="EK319" s="189"/>
      <c r="EL319" s="189"/>
      <c r="EM319" s="189"/>
      <c r="EN319" s="189"/>
      <c r="EO319" s="189"/>
      <c r="EP319" s="189"/>
      <c r="EQ319" s="189"/>
      <c r="ER319" s="189"/>
      <c r="ES319" s="189"/>
      <c r="ET319" s="189"/>
      <c r="EU319" s="189"/>
      <c r="EV319" s="189"/>
      <c r="EW319" s="189"/>
      <c r="EX319" s="189"/>
      <c r="EY319" s="189"/>
      <c r="EZ319" s="189"/>
      <c r="FA319" s="189"/>
      <c r="FB319" s="189"/>
      <c r="FC319" s="189"/>
      <c r="FD319" s="189"/>
      <c r="FE319" s="189"/>
    </row>
    <row r="320" spans="1:161" ht="15">
      <c r="A320" s="181"/>
      <c r="B320" s="182">
        <v>6</v>
      </c>
      <c r="C320" s="176" t="s">
        <v>1387</v>
      </c>
      <c r="D320" s="182">
        <f t="shared" si="4"/>
        <v>2014</v>
      </c>
      <c r="E320" s="176" t="s">
        <v>1390</v>
      </c>
      <c r="F320" s="176" t="s">
        <v>1391</v>
      </c>
      <c r="G320" s="190" t="s">
        <v>315</v>
      </c>
      <c r="H320" s="191" t="s">
        <v>970</v>
      </c>
      <c r="I320" s="220">
        <f>DTP!D25</f>
        <v>0</v>
      </c>
      <c r="J320" s="189"/>
      <c r="K320" s="189"/>
      <c r="L320" s="189"/>
      <c r="M320" s="189"/>
      <c r="N320" s="189"/>
      <c r="O320" s="189"/>
      <c r="P320" s="189"/>
      <c r="Q320" s="189"/>
      <c r="R320" s="189"/>
      <c r="S320" s="189"/>
      <c r="T320" s="189"/>
      <c r="U320" s="189"/>
      <c r="V320" s="189"/>
      <c r="W320" s="189"/>
      <c r="X320" s="189"/>
      <c r="Y320" s="189"/>
      <c r="Z320" s="189"/>
      <c r="AA320" s="189"/>
      <c r="AB320" s="189"/>
      <c r="AC320" s="189"/>
      <c r="AD320" s="189"/>
      <c r="AE320" s="189"/>
      <c r="AF320" s="189"/>
      <c r="AG320" s="189"/>
      <c r="AH320" s="189"/>
      <c r="AI320" s="189"/>
      <c r="AJ320" s="189"/>
      <c r="AK320" s="189"/>
      <c r="AL320" s="189"/>
      <c r="AM320" s="189"/>
      <c r="AN320" s="189"/>
      <c r="AO320" s="189"/>
      <c r="AP320" s="189"/>
      <c r="AQ320" s="189"/>
      <c r="AR320" s="189"/>
      <c r="AS320" s="189"/>
      <c r="AT320" s="189"/>
      <c r="AU320" s="189"/>
      <c r="AV320" s="189"/>
      <c r="AW320" s="189"/>
      <c r="AX320" s="189"/>
      <c r="AY320" s="189"/>
      <c r="AZ320" s="189"/>
      <c r="BA320" s="189"/>
      <c r="BB320" s="189"/>
      <c r="BC320" s="189"/>
      <c r="BD320" s="189"/>
      <c r="BE320" s="189"/>
      <c r="BF320" s="189"/>
      <c r="BG320" s="189"/>
      <c r="BH320" s="189"/>
      <c r="BI320" s="189"/>
      <c r="BJ320" s="189"/>
      <c r="BK320" s="189"/>
      <c r="BL320" s="189"/>
      <c r="BM320" s="189"/>
      <c r="BN320" s="189"/>
      <c r="BO320" s="189"/>
      <c r="BP320" s="189"/>
      <c r="BQ320" s="189"/>
      <c r="BR320" s="189"/>
      <c r="BS320" s="189"/>
      <c r="BT320" s="189"/>
      <c r="BU320" s="189"/>
      <c r="BV320" s="189"/>
      <c r="BW320" s="189"/>
      <c r="BX320" s="189"/>
      <c r="BY320" s="189"/>
      <c r="BZ320" s="189"/>
      <c r="CA320" s="189"/>
      <c r="CB320" s="189"/>
      <c r="CC320" s="189"/>
      <c r="CD320" s="189"/>
      <c r="CE320" s="189"/>
      <c r="CF320" s="189"/>
      <c r="CG320" s="189"/>
      <c r="CH320" s="189"/>
      <c r="CI320" s="189"/>
      <c r="CJ320" s="189"/>
      <c r="CK320" s="189"/>
      <c r="CL320" s="189"/>
      <c r="CM320" s="189"/>
      <c r="CN320" s="189"/>
      <c r="CO320" s="189"/>
      <c r="CP320" s="189"/>
      <c r="CQ320" s="189"/>
      <c r="CR320" s="189"/>
      <c r="CS320" s="189"/>
      <c r="CT320" s="189"/>
      <c r="CU320" s="189"/>
      <c r="CV320" s="189"/>
      <c r="CW320" s="189"/>
      <c r="CX320" s="189"/>
      <c r="CY320" s="189"/>
      <c r="CZ320" s="189"/>
      <c r="DA320" s="189"/>
      <c r="DB320" s="189"/>
      <c r="DC320" s="189"/>
      <c r="DD320" s="189"/>
      <c r="DE320" s="189"/>
      <c r="DF320" s="189"/>
      <c r="DG320" s="189"/>
      <c r="DH320" s="189"/>
      <c r="DI320" s="189"/>
      <c r="DJ320" s="189"/>
      <c r="DK320" s="189"/>
      <c r="DL320" s="189"/>
      <c r="DM320" s="189"/>
      <c r="DN320" s="189"/>
      <c r="DO320" s="189"/>
      <c r="DP320" s="189"/>
      <c r="DQ320" s="189"/>
      <c r="DR320" s="189"/>
      <c r="DS320" s="189"/>
      <c r="DT320" s="189"/>
      <c r="DU320" s="189"/>
      <c r="DV320" s="189"/>
      <c r="DW320" s="189"/>
      <c r="DX320" s="189"/>
      <c r="DY320" s="189"/>
      <c r="DZ320" s="189"/>
      <c r="EA320" s="189"/>
      <c r="EB320" s="189"/>
      <c r="EC320" s="189"/>
      <c r="ED320" s="189"/>
      <c r="EE320" s="189"/>
      <c r="EF320" s="189"/>
      <c r="EG320" s="189"/>
      <c r="EH320" s="189"/>
      <c r="EI320" s="189"/>
      <c r="EJ320" s="189"/>
      <c r="EK320" s="189"/>
      <c r="EL320" s="189"/>
      <c r="EM320" s="189"/>
      <c r="EN320" s="189"/>
      <c r="EO320" s="189"/>
      <c r="EP320" s="189"/>
      <c r="EQ320" s="189"/>
      <c r="ER320" s="189"/>
      <c r="ES320" s="189"/>
      <c r="ET320" s="189"/>
      <c r="EU320" s="189"/>
      <c r="EV320" s="189"/>
      <c r="EW320" s="189"/>
      <c r="EX320" s="189"/>
      <c r="EY320" s="189"/>
      <c r="EZ320" s="189"/>
      <c r="FA320" s="189"/>
      <c r="FB320" s="189"/>
      <c r="FC320" s="189"/>
      <c r="FD320" s="189"/>
      <c r="FE320" s="189"/>
    </row>
    <row r="321" spans="1:161" ht="15">
      <c r="A321" s="181"/>
      <c r="B321" s="182">
        <v>6</v>
      </c>
      <c r="C321" s="176" t="s">
        <v>1387</v>
      </c>
      <c r="D321" s="182">
        <f t="shared" si="4"/>
        <v>2014</v>
      </c>
      <c r="E321" s="176" t="s">
        <v>1392</v>
      </c>
      <c r="F321" s="176" t="s">
        <v>1393</v>
      </c>
      <c r="G321" s="190" t="s">
        <v>315</v>
      </c>
      <c r="H321" s="191" t="s">
        <v>970</v>
      </c>
      <c r="I321" s="220">
        <f>DTP!D26</f>
        <v>0</v>
      </c>
      <c r="J321" s="189"/>
      <c r="K321" s="189"/>
      <c r="L321" s="189"/>
      <c r="M321" s="189"/>
      <c r="N321" s="189"/>
      <c r="O321" s="189"/>
      <c r="P321" s="189"/>
      <c r="Q321" s="189"/>
      <c r="R321" s="189"/>
      <c r="S321" s="189"/>
      <c r="T321" s="189"/>
      <c r="U321" s="189"/>
      <c r="V321" s="189"/>
      <c r="W321" s="189"/>
      <c r="X321" s="189"/>
      <c r="Y321" s="189"/>
      <c r="Z321" s="189"/>
      <c r="AA321" s="189"/>
      <c r="AB321" s="189"/>
      <c r="AC321" s="189"/>
      <c r="AD321" s="189"/>
      <c r="AE321" s="189"/>
      <c r="AF321" s="189"/>
      <c r="AG321" s="189"/>
      <c r="AH321" s="189"/>
      <c r="AI321" s="189"/>
      <c r="AJ321" s="189"/>
      <c r="AK321" s="189"/>
      <c r="AL321" s="189"/>
      <c r="AM321" s="189"/>
      <c r="AN321" s="189"/>
      <c r="AO321" s="189"/>
      <c r="AP321" s="189"/>
      <c r="AQ321" s="189"/>
      <c r="AR321" s="189"/>
      <c r="AS321" s="189"/>
      <c r="AT321" s="189"/>
      <c r="AU321" s="189"/>
      <c r="AV321" s="189"/>
      <c r="AW321" s="189"/>
      <c r="AX321" s="189"/>
      <c r="AY321" s="189"/>
      <c r="AZ321" s="189"/>
      <c r="BA321" s="189"/>
      <c r="BB321" s="189"/>
      <c r="BC321" s="189"/>
      <c r="BD321" s="189"/>
      <c r="BE321" s="189"/>
      <c r="BF321" s="189"/>
      <c r="BG321" s="189"/>
      <c r="BH321" s="189"/>
      <c r="BI321" s="189"/>
      <c r="BJ321" s="189"/>
      <c r="BK321" s="189"/>
      <c r="BL321" s="189"/>
      <c r="BM321" s="189"/>
      <c r="BN321" s="189"/>
      <c r="BO321" s="189"/>
      <c r="BP321" s="189"/>
      <c r="BQ321" s="189"/>
      <c r="BR321" s="189"/>
      <c r="BS321" s="189"/>
      <c r="BT321" s="189"/>
      <c r="BU321" s="189"/>
      <c r="BV321" s="189"/>
      <c r="BW321" s="189"/>
      <c r="BX321" s="189"/>
      <c r="BY321" s="189"/>
      <c r="BZ321" s="189"/>
      <c r="CA321" s="189"/>
      <c r="CB321" s="189"/>
      <c r="CC321" s="189"/>
      <c r="CD321" s="189"/>
      <c r="CE321" s="189"/>
      <c r="CF321" s="189"/>
      <c r="CG321" s="189"/>
      <c r="CH321" s="189"/>
      <c r="CI321" s="189"/>
      <c r="CJ321" s="189"/>
      <c r="CK321" s="189"/>
      <c r="CL321" s="189"/>
      <c r="CM321" s="189"/>
      <c r="CN321" s="189"/>
      <c r="CO321" s="189"/>
      <c r="CP321" s="189"/>
      <c r="CQ321" s="189"/>
      <c r="CR321" s="189"/>
      <c r="CS321" s="189"/>
      <c r="CT321" s="189"/>
      <c r="CU321" s="189"/>
      <c r="CV321" s="189"/>
      <c r="CW321" s="189"/>
      <c r="CX321" s="189"/>
      <c r="CY321" s="189"/>
      <c r="CZ321" s="189"/>
      <c r="DA321" s="189"/>
      <c r="DB321" s="189"/>
      <c r="DC321" s="189"/>
      <c r="DD321" s="189"/>
      <c r="DE321" s="189"/>
      <c r="DF321" s="189"/>
      <c r="DG321" s="189"/>
      <c r="DH321" s="189"/>
      <c r="DI321" s="189"/>
      <c r="DJ321" s="189"/>
      <c r="DK321" s="189"/>
      <c r="DL321" s="189"/>
      <c r="DM321" s="189"/>
      <c r="DN321" s="189"/>
      <c r="DO321" s="189"/>
      <c r="DP321" s="189"/>
      <c r="DQ321" s="189"/>
      <c r="DR321" s="189"/>
      <c r="DS321" s="189"/>
      <c r="DT321" s="189"/>
      <c r="DU321" s="189"/>
      <c r="DV321" s="189"/>
      <c r="DW321" s="189"/>
      <c r="DX321" s="189"/>
      <c r="DY321" s="189"/>
      <c r="DZ321" s="189"/>
      <c r="EA321" s="189"/>
      <c r="EB321" s="189"/>
      <c r="EC321" s="189"/>
      <c r="ED321" s="189"/>
      <c r="EE321" s="189"/>
      <c r="EF321" s="189"/>
      <c r="EG321" s="189"/>
      <c r="EH321" s="189"/>
      <c r="EI321" s="189"/>
      <c r="EJ321" s="189"/>
      <c r="EK321" s="189"/>
      <c r="EL321" s="189"/>
      <c r="EM321" s="189"/>
      <c r="EN321" s="189"/>
      <c r="EO321" s="189"/>
      <c r="EP321" s="189"/>
      <c r="EQ321" s="189"/>
      <c r="ER321" s="189"/>
      <c r="ES321" s="189"/>
      <c r="ET321" s="189"/>
      <c r="EU321" s="189"/>
      <c r="EV321" s="189"/>
      <c r="EW321" s="189"/>
      <c r="EX321" s="189"/>
      <c r="EY321" s="189"/>
      <c r="EZ321" s="189"/>
      <c r="FA321" s="189"/>
      <c r="FB321" s="189"/>
      <c r="FC321" s="189"/>
      <c r="FD321" s="189"/>
      <c r="FE321" s="189"/>
    </row>
    <row r="322" spans="1:161" ht="15">
      <c r="A322" s="181"/>
      <c r="B322" s="182">
        <v>6</v>
      </c>
      <c r="C322" s="176" t="s">
        <v>1387</v>
      </c>
      <c r="D322" s="182">
        <f t="shared" si="4"/>
        <v>2014</v>
      </c>
      <c r="E322" s="176" t="s">
        <v>1394</v>
      </c>
      <c r="F322" s="176" t="s">
        <v>1395</v>
      </c>
      <c r="G322" s="190" t="s">
        <v>315</v>
      </c>
      <c r="H322" s="191" t="s">
        <v>970</v>
      </c>
      <c r="I322" s="220">
        <f>DTP!D27</f>
        <v>0</v>
      </c>
      <c r="J322" s="189"/>
      <c r="K322" s="189"/>
      <c r="L322" s="189"/>
      <c r="M322" s="189"/>
      <c r="N322" s="189"/>
      <c r="O322" s="189"/>
      <c r="P322" s="189"/>
      <c r="Q322" s="189"/>
      <c r="R322" s="189"/>
      <c r="S322" s="189"/>
      <c r="T322" s="189"/>
      <c r="U322" s="189"/>
      <c r="V322" s="189"/>
      <c r="W322" s="189"/>
      <c r="X322" s="189"/>
      <c r="Y322" s="189"/>
      <c r="Z322" s="189"/>
      <c r="AA322" s="189"/>
      <c r="AB322" s="189"/>
      <c r="AC322" s="189"/>
      <c r="AD322" s="189"/>
      <c r="AE322" s="189"/>
      <c r="AF322" s="189"/>
      <c r="AG322" s="189"/>
      <c r="AH322" s="189"/>
      <c r="AI322" s="189"/>
      <c r="AJ322" s="189"/>
      <c r="AK322" s="189"/>
      <c r="AL322" s="189"/>
      <c r="AM322" s="189"/>
      <c r="AN322" s="189"/>
      <c r="AO322" s="189"/>
      <c r="AP322" s="189"/>
      <c r="AQ322" s="189"/>
      <c r="AR322" s="189"/>
      <c r="AS322" s="189"/>
      <c r="AT322" s="189"/>
      <c r="AU322" s="189"/>
      <c r="AV322" s="189"/>
      <c r="AW322" s="189"/>
      <c r="AX322" s="189"/>
      <c r="AY322" s="189"/>
      <c r="AZ322" s="189"/>
      <c r="BA322" s="189"/>
      <c r="BB322" s="189"/>
      <c r="BC322" s="189"/>
      <c r="BD322" s="189"/>
      <c r="BE322" s="189"/>
      <c r="BF322" s="189"/>
      <c r="BG322" s="189"/>
      <c r="BH322" s="189"/>
      <c r="BI322" s="189"/>
      <c r="BJ322" s="189"/>
      <c r="BK322" s="189"/>
      <c r="BL322" s="189"/>
      <c r="BM322" s="189"/>
      <c r="BN322" s="189"/>
      <c r="BO322" s="189"/>
      <c r="BP322" s="189"/>
      <c r="BQ322" s="189"/>
      <c r="BR322" s="189"/>
      <c r="BS322" s="189"/>
      <c r="BT322" s="189"/>
      <c r="BU322" s="189"/>
      <c r="BV322" s="189"/>
      <c r="BW322" s="189"/>
      <c r="BX322" s="189"/>
      <c r="BY322" s="189"/>
      <c r="BZ322" s="189"/>
      <c r="CA322" s="189"/>
      <c r="CB322" s="189"/>
      <c r="CC322" s="189"/>
      <c r="CD322" s="189"/>
      <c r="CE322" s="189"/>
      <c r="CF322" s="189"/>
      <c r="CG322" s="189"/>
      <c r="CH322" s="189"/>
      <c r="CI322" s="189"/>
      <c r="CJ322" s="189"/>
      <c r="CK322" s="189"/>
      <c r="CL322" s="189"/>
      <c r="CM322" s="189"/>
      <c r="CN322" s="189"/>
      <c r="CO322" s="189"/>
      <c r="CP322" s="189"/>
      <c r="CQ322" s="189"/>
      <c r="CR322" s="189"/>
      <c r="CS322" s="189"/>
      <c r="CT322" s="189"/>
      <c r="CU322" s="189"/>
      <c r="CV322" s="189"/>
      <c r="CW322" s="189"/>
      <c r="CX322" s="189"/>
      <c r="CY322" s="189"/>
      <c r="CZ322" s="189"/>
      <c r="DA322" s="189"/>
      <c r="DB322" s="189"/>
      <c r="DC322" s="189"/>
      <c r="DD322" s="189"/>
      <c r="DE322" s="189"/>
      <c r="DF322" s="189"/>
      <c r="DG322" s="189"/>
      <c r="DH322" s="189"/>
      <c r="DI322" s="189"/>
      <c r="DJ322" s="189"/>
      <c r="DK322" s="189"/>
      <c r="DL322" s="189"/>
      <c r="DM322" s="189"/>
      <c r="DN322" s="189"/>
      <c r="DO322" s="189"/>
      <c r="DP322" s="189"/>
      <c r="DQ322" s="189"/>
      <c r="DR322" s="189"/>
      <c r="DS322" s="189"/>
      <c r="DT322" s="189"/>
      <c r="DU322" s="189"/>
      <c r="DV322" s="189"/>
      <c r="DW322" s="189"/>
      <c r="DX322" s="189"/>
      <c r="DY322" s="189"/>
      <c r="DZ322" s="189"/>
      <c r="EA322" s="189"/>
      <c r="EB322" s="189"/>
      <c r="EC322" s="189"/>
      <c r="ED322" s="189"/>
      <c r="EE322" s="189"/>
      <c r="EF322" s="189"/>
      <c r="EG322" s="189"/>
      <c r="EH322" s="189"/>
      <c r="EI322" s="189"/>
      <c r="EJ322" s="189"/>
      <c r="EK322" s="189"/>
      <c r="EL322" s="189"/>
      <c r="EM322" s="189"/>
      <c r="EN322" s="189"/>
      <c r="EO322" s="189"/>
      <c r="EP322" s="189"/>
      <c r="EQ322" s="189"/>
      <c r="ER322" s="189"/>
      <c r="ES322" s="189"/>
      <c r="ET322" s="189"/>
      <c r="EU322" s="189"/>
      <c r="EV322" s="189"/>
      <c r="EW322" s="189"/>
      <c r="EX322" s="189"/>
      <c r="EY322" s="189"/>
      <c r="EZ322" s="189"/>
      <c r="FA322" s="189"/>
      <c r="FB322" s="189"/>
      <c r="FC322" s="189"/>
      <c r="FD322" s="189"/>
      <c r="FE322" s="189"/>
    </row>
    <row r="323" spans="1:161" ht="15">
      <c r="A323" s="181"/>
      <c r="B323" s="182">
        <v>6</v>
      </c>
      <c r="C323" s="176" t="s">
        <v>1387</v>
      </c>
      <c r="D323" s="182">
        <f t="shared" si="4"/>
        <v>2014</v>
      </c>
      <c r="E323" s="176" t="s">
        <v>1396</v>
      </c>
      <c r="F323" s="176" t="s">
        <v>1397</v>
      </c>
      <c r="G323" s="190" t="s">
        <v>315</v>
      </c>
      <c r="H323" s="191" t="s">
        <v>970</v>
      </c>
      <c r="I323" s="220">
        <f>DTP!D28</f>
        <v>0</v>
      </c>
      <c r="J323" s="189"/>
      <c r="K323" s="189"/>
      <c r="L323" s="189"/>
      <c r="M323" s="189"/>
      <c r="N323" s="189"/>
      <c r="O323" s="189"/>
      <c r="P323" s="189"/>
      <c r="Q323" s="189"/>
      <c r="R323" s="189"/>
      <c r="S323" s="189"/>
      <c r="T323" s="189"/>
      <c r="U323" s="189"/>
      <c r="V323" s="189"/>
      <c r="W323" s="189"/>
      <c r="X323" s="189"/>
      <c r="Y323" s="189"/>
      <c r="Z323" s="189"/>
      <c r="AA323" s="189"/>
      <c r="AB323" s="189"/>
      <c r="AC323" s="189"/>
      <c r="AD323" s="189"/>
      <c r="AE323" s="189"/>
      <c r="AF323" s="189"/>
      <c r="AG323" s="189"/>
      <c r="AH323" s="189"/>
      <c r="AI323" s="189"/>
      <c r="AJ323" s="189"/>
      <c r="AK323" s="189"/>
      <c r="AL323" s="189"/>
      <c r="AM323" s="189"/>
      <c r="AN323" s="189"/>
      <c r="AO323" s="189"/>
      <c r="AP323" s="189"/>
      <c r="AQ323" s="189"/>
      <c r="AR323" s="189"/>
      <c r="AS323" s="189"/>
      <c r="AT323" s="189"/>
      <c r="AU323" s="189"/>
      <c r="AV323" s="189"/>
      <c r="AW323" s="189"/>
      <c r="AX323" s="189"/>
      <c r="AY323" s="189"/>
      <c r="AZ323" s="189"/>
      <c r="BA323" s="189"/>
      <c r="BB323" s="189"/>
      <c r="BC323" s="189"/>
      <c r="BD323" s="189"/>
      <c r="BE323" s="189"/>
      <c r="BF323" s="189"/>
      <c r="BG323" s="189"/>
      <c r="BH323" s="189"/>
      <c r="BI323" s="189"/>
      <c r="BJ323" s="189"/>
      <c r="BK323" s="189"/>
      <c r="BL323" s="189"/>
      <c r="BM323" s="189"/>
      <c r="BN323" s="189"/>
      <c r="BO323" s="189"/>
      <c r="BP323" s="189"/>
      <c r="BQ323" s="189"/>
      <c r="BR323" s="189"/>
      <c r="BS323" s="189"/>
      <c r="BT323" s="189"/>
      <c r="BU323" s="189"/>
      <c r="BV323" s="189"/>
      <c r="BW323" s="189"/>
      <c r="BX323" s="189"/>
      <c r="BY323" s="189"/>
      <c r="BZ323" s="189"/>
      <c r="CA323" s="189"/>
      <c r="CB323" s="189"/>
      <c r="CC323" s="189"/>
      <c r="CD323" s="189"/>
      <c r="CE323" s="189"/>
      <c r="CF323" s="189"/>
      <c r="CG323" s="189"/>
      <c r="CH323" s="189"/>
      <c r="CI323" s="189"/>
      <c r="CJ323" s="189"/>
      <c r="CK323" s="189"/>
      <c r="CL323" s="189"/>
      <c r="CM323" s="189"/>
      <c r="CN323" s="189"/>
      <c r="CO323" s="189"/>
      <c r="CP323" s="189"/>
      <c r="CQ323" s="189"/>
      <c r="CR323" s="189"/>
      <c r="CS323" s="189"/>
      <c r="CT323" s="189"/>
      <c r="CU323" s="189"/>
      <c r="CV323" s="189"/>
      <c r="CW323" s="189"/>
      <c r="CX323" s="189"/>
      <c r="CY323" s="189"/>
      <c r="CZ323" s="189"/>
      <c r="DA323" s="189"/>
      <c r="DB323" s="189"/>
      <c r="DC323" s="189"/>
      <c r="DD323" s="189"/>
      <c r="DE323" s="189"/>
      <c r="DF323" s="189"/>
      <c r="DG323" s="189"/>
      <c r="DH323" s="189"/>
      <c r="DI323" s="189"/>
      <c r="DJ323" s="189"/>
      <c r="DK323" s="189"/>
      <c r="DL323" s="189"/>
      <c r="DM323" s="189"/>
      <c r="DN323" s="189"/>
      <c r="DO323" s="189"/>
      <c r="DP323" s="189"/>
      <c r="DQ323" s="189"/>
      <c r="DR323" s="189"/>
      <c r="DS323" s="189"/>
      <c r="DT323" s="189"/>
      <c r="DU323" s="189"/>
      <c r="DV323" s="189"/>
      <c r="DW323" s="189"/>
      <c r="DX323" s="189"/>
      <c r="DY323" s="189"/>
      <c r="DZ323" s="189"/>
      <c r="EA323" s="189"/>
      <c r="EB323" s="189"/>
      <c r="EC323" s="189"/>
      <c r="ED323" s="189"/>
      <c r="EE323" s="189"/>
      <c r="EF323" s="189"/>
      <c r="EG323" s="189"/>
      <c r="EH323" s="189"/>
      <c r="EI323" s="189"/>
      <c r="EJ323" s="189"/>
      <c r="EK323" s="189"/>
      <c r="EL323" s="189"/>
      <c r="EM323" s="189"/>
      <c r="EN323" s="189"/>
      <c r="EO323" s="189"/>
      <c r="EP323" s="189"/>
      <c r="EQ323" s="189"/>
      <c r="ER323" s="189"/>
      <c r="ES323" s="189"/>
      <c r="ET323" s="189"/>
      <c r="EU323" s="189"/>
      <c r="EV323" s="189"/>
      <c r="EW323" s="189"/>
      <c r="EX323" s="189"/>
      <c r="EY323" s="189"/>
      <c r="EZ323" s="189"/>
      <c r="FA323" s="189"/>
      <c r="FB323" s="189"/>
      <c r="FC323" s="189"/>
      <c r="FD323" s="189"/>
      <c r="FE323" s="189"/>
    </row>
    <row r="324" spans="1:161" ht="15">
      <c r="A324" s="181"/>
      <c r="B324" s="182">
        <v>6</v>
      </c>
      <c r="C324" s="176" t="s">
        <v>1387</v>
      </c>
      <c r="D324" s="182">
        <f t="shared" si="4"/>
        <v>2014</v>
      </c>
      <c r="E324" s="176" t="s">
        <v>1398</v>
      </c>
      <c r="F324" s="176" t="s">
        <v>1399</v>
      </c>
      <c r="G324" s="190" t="s">
        <v>315</v>
      </c>
      <c r="H324" s="191" t="s">
        <v>970</v>
      </c>
      <c r="I324" s="220">
        <f>DTP!D29</f>
        <v>0</v>
      </c>
      <c r="J324" s="189"/>
      <c r="K324" s="189"/>
      <c r="L324" s="189"/>
      <c r="M324" s="189"/>
      <c r="N324" s="189"/>
      <c r="O324" s="189"/>
      <c r="P324" s="189"/>
      <c r="Q324" s="189"/>
      <c r="R324" s="189"/>
      <c r="S324" s="189"/>
      <c r="T324" s="189"/>
      <c r="U324" s="189"/>
      <c r="V324" s="189"/>
      <c r="W324" s="189"/>
      <c r="X324" s="189"/>
      <c r="Y324" s="189"/>
      <c r="Z324" s="189"/>
      <c r="AA324" s="189"/>
      <c r="AB324" s="189"/>
      <c r="AC324" s="189"/>
      <c r="AD324" s="189"/>
      <c r="AE324" s="189"/>
      <c r="AF324" s="189"/>
      <c r="AG324" s="189"/>
      <c r="AH324" s="189"/>
      <c r="AI324" s="189"/>
      <c r="AJ324" s="189"/>
      <c r="AK324" s="189"/>
      <c r="AL324" s="189"/>
      <c r="AM324" s="189"/>
      <c r="AN324" s="189"/>
      <c r="AO324" s="189"/>
      <c r="AP324" s="189"/>
      <c r="AQ324" s="189"/>
      <c r="AR324" s="189"/>
      <c r="AS324" s="189"/>
      <c r="AT324" s="189"/>
      <c r="AU324" s="189"/>
      <c r="AV324" s="189"/>
      <c r="AW324" s="189"/>
      <c r="AX324" s="189"/>
      <c r="AY324" s="189"/>
      <c r="AZ324" s="189"/>
      <c r="BA324" s="189"/>
      <c r="BB324" s="189"/>
      <c r="BC324" s="189"/>
      <c r="BD324" s="189"/>
      <c r="BE324" s="189"/>
      <c r="BF324" s="189"/>
      <c r="BG324" s="189"/>
      <c r="BH324" s="189"/>
      <c r="BI324" s="189"/>
      <c r="BJ324" s="189"/>
      <c r="BK324" s="189"/>
      <c r="BL324" s="189"/>
      <c r="BM324" s="189"/>
      <c r="BN324" s="189"/>
      <c r="BO324" s="189"/>
      <c r="BP324" s="189"/>
      <c r="BQ324" s="189"/>
      <c r="BR324" s="189"/>
      <c r="BS324" s="189"/>
      <c r="BT324" s="189"/>
      <c r="BU324" s="189"/>
      <c r="BV324" s="189"/>
      <c r="BW324" s="189"/>
      <c r="BX324" s="189"/>
      <c r="BY324" s="189"/>
      <c r="BZ324" s="189"/>
      <c r="CA324" s="189"/>
      <c r="CB324" s="189"/>
      <c r="CC324" s="189"/>
      <c r="CD324" s="189"/>
      <c r="CE324" s="189"/>
      <c r="CF324" s="189"/>
      <c r="CG324" s="189"/>
      <c r="CH324" s="189"/>
      <c r="CI324" s="189"/>
      <c r="CJ324" s="189"/>
      <c r="CK324" s="189"/>
      <c r="CL324" s="189"/>
      <c r="CM324" s="189"/>
      <c r="CN324" s="189"/>
      <c r="CO324" s="189"/>
      <c r="CP324" s="189"/>
      <c r="CQ324" s="189"/>
      <c r="CR324" s="189"/>
      <c r="CS324" s="189"/>
      <c r="CT324" s="189"/>
      <c r="CU324" s="189"/>
      <c r="CV324" s="189"/>
      <c r="CW324" s="189"/>
      <c r="CX324" s="189"/>
      <c r="CY324" s="189"/>
      <c r="CZ324" s="189"/>
      <c r="DA324" s="189"/>
      <c r="DB324" s="189"/>
      <c r="DC324" s="189"/>
      <c r="DD324" s="189"/>
      <c r="DE324" s="189"/>
      <c r="DF324" s="189"/>
      <c r="DG324" s="189"/>
      <c r="DH324" s="189"/>
      <c r="DI324" s="189"/>
      <c r="DJ324" s="189"/>
      <c r="DK324" s="189"/>
      <c r="DL324" s="189"/>
      <c r="DM324" s="189"/>
      <c r="DN324" s="189"/>
      <c r="DO324" s="189"/>
      <c r="DP324" s="189"/>
      <c r="DQ324" s="189"/>
      <c r="DR324" s="189"/>
      <c r="DS324" s="189"/>
      <c r="DT324" s="189"/>
      <c r="DU324" s="189"/>
      <c r="DV324" s="189"/>
      <c r="DW324" s="189"/>
      <c r="DX324" s="189"/>
      <c r="DY324" s="189"/>
      <c r="DZ324" s="189"/>
      <c r="EA324" s="189"/>
      <c r="EB324" s="189"/>
      <c r="EC324" s="189"/>
      <c r="ED324" s="189"/>
      <c r="EE324" s="189"/>
      <c r="EF324" s="189"/>
      <c r="EG324" s="189"/>
      <c r="EH324" s="189"/>
      <c r="EI324" s="189"/>
      <c r="EJ324" s="189"/>
      <c r="EK324" s="189"/>
      <c r="EL324" s="189"/>
      <c r="EM324" s="189"/>
      <c r="EN324" s="189"/>
      <c r="EO324" s="189"/>
      <c r="EP324" s="189"/>
      <c r="EQ324" s="189"/>
      <c r="ER324" s="189"/>
      <c r="ES324" s="189"/>
      <c r="ET324" s="189"/>
      <c r="EU324" s="189"/>
      <c r="EV324" s="189"/>
      <c r="EW324" s="189"/>
      <c r="EX324" s="189"/>
      <c r="EY324" s="189"/>
      <c r="EZ324" s="189"/>
      <c r="FA324" s="189"/>
      <c r="FB324" s="189"/>
      <c r="FC324" s="189"/>
      <c r="FD324" s="189"/>
      <c r="FE324" s="189"/>
    </row>
    <row r="325" spans="1:161" ht="15">
      <c r="A325" s="181"/>
      <c r="B325" s="182">
        <v>6</v>
      </c>
      <c r="C325" s="176" t="s">
        <v>1387</v>
      </c>
      <c r="D325" s="182">
        <f t="shared" si="4"/>
        <v>2014</v>
      </c>
      <c r="E325" s="176" t="s">
        <v>1400</v>
      </c>
      <c r="F325" s="176" t="s">
        <v>1401</v>
      </c>
      <c r="G325" s="190" t="s">
        <v>315</v>
      </c>
      <c r="H325" s="191" t="s">
        <v>970</v>
      </c>
      <c r="I325" s="220">
        <f>DTP!D30</f>
        <v>0</v>
      </c>
      <c r="J325" s="189"/>
      <c r="K325" s="189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89"/>
      <c r="AC325" s="189"/>
      <c r="AD325" s="189"/>
      <c r="AE325" s="189"/>
      <c r="AF325" s="189"/>
      <c r="AG325" s="189"/>
      <c r="AH325" s="189"/>
      <c r="AI325" s="189"/>
      <c r="AJ325" s="189"/>
      <c r="AK325" s="189"/>
      <c r="AL325" s="189"/>
      <c r="AM325" s="189"/>
      <c r="AN325" s="189"/>
      <c r="AO325" s="189"/>
      <c r="AP325" s="189"/>
      <c r="AQ325" s="189"/>
      <c r="AR325" s="189"/>
      <c r="AS325" s="189"/>
      <c r="AT325" s="189"/>
      <c r="AU325" s="189"/>
      <c r="AV325" s="189"/>
      <c r="AW325" s="189"/>
      <c r="AX325" s="189"/>
      <c r="AY325" s="189"/>
      <c r="AZ325" s="189"/>
      <c r="BA325" s="189"/>
      <c r="BB325" s="189"/>
      <c r="BC325" s="189"/>
      <c r="BD325" s="189"/>
      <c r="BE325" s="189"/>
      <c r="BF325" s="189"/>
      <c r="BG325" s="189"/>
      <c r="BH325" s="189"/>
      <c r="BI325" s="189"/>
      <c r="BJ325" s="189"/>
      <c r="BK325" s="189"/>
      <c r="BL325" s="189"/>
      <c r="BM325" s="189"/>
      <c r="BN325" s="189"/>
      <c r="BO325" s="189"/>
      <c r="BP325" s="189"/>
      <c r="BQ325" s="189"/>
      <c r="BR325" s="189"/>
      <c r="BS325" s="189"/>
      <c r="BT325" s="189"/>
      <c r="BU325" s="189"/>
      <c r="BV325" s="189"/>
      <c r="BW325" s="189"/>
      <c r="BX325" s="189"/>
      <c r="BY325" s="189"/>
      <c r="BZ325" s="189"/>
      <c r="CA325" s="189"/>
      <c r="CB325" s="189"/>
      <c r="CC325" s="189"/>
      <c r="CD325" s="189"/>
      <c r="CE325" s="189"/>
      <c r="CF325" s="189"/>
      <c r="CG325" s="189"/>
      <c r="CH325" s="189"/>
      <c r="CI325" s="189"/>
      <c r="CJ325" s="189"/>
      <c r="CK325" s="189"/>
      <c r="CL325" s="189"/>
      <c r="CM325" s="189"/>
      <c r="CN325" s="189"/>
      <c r="CO325" s="189"/>
      <c r="CP325" s="189"/>
      <c r="CQ325" s="189"/>
      <c r="CR325" s="189"/>
      <c r="CS325" s="189"/>
      <c r="CT325" s="189"/>
      <c r="CU325" s="189"/>
      <c r="CV325" s="189"/>
      <c r="CW325" s="189"/>
      <c r="CX325" s="189"/>
      <c r="CY325" s="189"/>
      <c r="CZ325" s="189"/>
      <c r="DA325" s="189"/>
      <c r="DB325" s="189"/>
      <c r="DC325" s="189"/>
      <c r="DD325" s="189"/>
      <c r="DE325" s="189"/>
      <c r="DF325" s="189"/>
      <c r="DG325" s="189"/>
      <c r="DH325" s="189"/>
      <c r="DI325" s="189"/>
      <c r="DJ325" s="189"/>
      <c r="DK325" s="189"/>
      <c r="DL325" s="189"/>
      <c r="DM325" s="189"/>
      <c r="DN325" s="189"/>
      <c r="DO325" s="189"/>
      <c r="DP325" s="189"/>
      <c r="DQ325" s="189"/>
      <c r="DR325" s="189"/>
      <c r="DS325" s="189"/>
      <c r="DT325" s="189"/>
      <c r="DU325" s="189"/>
      <c r="DV325" s="189"/>
      <c r="DW325" s="189"/>
      <c r="DX325" s="189"/>
      <c r="DY325" s="189"/>
      <c r="DZ325" s="189"/>
      <c r="EA325" s="189"/>
      <c r="EB325" s="189"/>
      <c r="EC325" s="189"/>
      <c r="ED325" s="189"/>
      <c r="EE325" s="189"/>
      <c r="EF325" s="189"/>
      <c r="EG325" s="189"/>
      <c r="EH325" s="189"/>
      <c r="EI325" s="189"/>
      <c r="EJ325" s="189"/>
      <c r="EK325" s="189"/>
      <c r="EL325" s="189"/>
      <c r="EM325" s="189"/>
      <c r="EN325" s="189"/>
      <c r="EO325" s="189"/>
      <c r="EP325" s="189"/>
      <c r="EQ325" s="189"/>
      <c r="ER325" s="189"/>
      <c r="ES325" s="189"/>
      <c r="ET325" s="189"/>
      <c r="EU325" s="189"/>
      <c r="EV325" s="189"/>
      <c r="EW325" s="189"/>
      <c r="EX325" s="189"/>
      <c r="EY325" s="189"/>
      <c r="EZ325" s="189"/>
      <c r="FA325" s="189"/>
      <c r="FB325" s="189"/>
      <c r="FC325" s="189"/>
      <c r="FD325" s="189"/>
      <c r="FE325" s="189"/>
    </row>
    <row r="326" spans="1:161" ht="15">
      <c r="A326" s="181"/>
      <c r="B326" s="182">
        <v>6</v>
      </c>
      <c r="C326" s="176" t="s">
        <v>1387</v>
      </c>
      <c r="D326" s="182">
        <f t="shared" si="4"/>
        <v>2014</v>
      </c>
      <c r="E326" s="176" t="s">
        <v>1402</v>
      </c>
      <c r="F326" s="176" t="s">
        <v>1403</v>
      </c>
      <c r="G326" s="190" t="s">
        <v>315</v>
      </c>
      <c r="H326" s="191" t="s">
        <v>970</v>
      </c>
      <c r="I326" s="220">
        <f>DTP!D31</f>
        <v>0</v>
      </c>
      <c r="J326" s="189"/>
      <c r="K326" s="189"/>
      <c r="L326" s="189"/>
      <c r="M326" s="189"/>
      <c r="N326" s="189"/>
      <c r="O326" s="189"/>
      <c r="P326" s="189"/>
      <c r="Q326" s="189"/>
      <c r="R326" s="189"/>
      <c r="S326" s="189"/>
      <c r="T326" s="189"/>
      <c r="U326" s="189"/>
      <c r="V326" s="189"/>
      <c r="W326" s="189"/>
      <c r="X326" s="189"/>
      <c r="Y326" s="189"/>
      <c r="Z326" s="189"/>
      <c r="AA326" s="189"/>
      <c r="AB326" s="189"/>
      <c r="AC326" s="189"/>
      <c r="AD326" s="189"/>
      <c r="AE326" s="189"/>
      <c r="AF326" s="189"/>
      <c r="AG326" s="189"/>
      <c r="AH326" s="189"/>
      <c r="AI326" s="189"/>
      <c r="AJ326" s="189"/>
      <c r="AK326" s="189"/>
      <c r="AL326" s="189"/>
      <c r="AM326" s="189"/>
      <c r="AN326" s="189"/>
      <c r="AO326" s="189"/>
      <c r="AP326" s="189"/>
      <c r="AQ326" s="189"/>
      <c r="AR326" s="189"/>
      <c r="AS326" s="189"/>
      <c r="AT326" s="189"/>
      <c r="AU326" s="189"/>
      <c r="AV326" s="189"/>
      <c r="AW326" s="189"/>
      <c r="AX326" s="189"/>
      <c r="AY326" s="189"/>
      <c r="AZ326" s="189"/>
      <c r="BA326" s="189"/>
      <c r="BB326" s="189"/>
      <c r="BC326" s="189"/>
      <c r="BD326" s="189"/>
      <c r="BE326" s="189"/>
      <c r="BF326" s="189"/>
      <c r="BG326" s="189"/>
      <c r="BH326" s="189"/>
      <c r="BI326" s="189"/>
      <c r="BJ326" s="189"/>
      <c r="BK326" s="189"/>
      <c r="BL326" s="189"/>
      <c r="BM326" s="189"/>
      <c r="BN326" s="189"/>
      <c r="BO326" s="189"/>
      <c r="BP326" s="189"/>
      <c r="BQ326" s="189"/>
      <c r="BR326" s="189"/>
      <c r="BS326" s="189"/>
      <c r="BT326" s="189"/>
      <c r="BU326" s="189"/>
      <c r="BV326" s="189"/>
      <c r="BW326" s="189"/>
      <c r="BX326" s="189"/>
      <c r="BY326" s="189"/>
      <c r="BZ326" s="189"/>
      <c r="CA326" s="189"/>
      <c r="CB326" s="189"/>
      <c r="CC326" s="189"/>
      <c r="CD326" s="189"/>
      <c r="CE326" s="189"/>
      <c r="CF326" s="189"/>
      <c r="CG326" s="189"/>
      <c r="CH326" s="189"/>
      <c r="CI326" s="189"/>
      <c r="CJ326" s="189"/>
      <c r="CK326" s="189"/>
      <c r="CL326" s="189"/>
      <c r="CM326" s="189"/>
      <c r="CN326" s="189"/>
      <c r="CO326" s="189"/>
      <c r="CP326" s="189"/>
      <c r="CQ326" s="189"/>
      <c r="CR326" s="189"/>
      <c r="CS326" s="189"/>
      <c r="CT326" s="189"/>
      <c r="CU326" s="189"/>
      <c r="CV326" s="189"/>
      <c r="CW326" s="189"/>
      <c r="CX326" s="189"/>
      <c r="CY326" s="189"/>
      <c r="CZ326" s="189"/>
      <c r="DA326" s="189"/>
      <c r="DB326" s="189"/>
      <c r="DC326" s="189"/>
      <c r="DD326" s="189"/>
      <c r="DE326" s="189"/>
      <c r="DF326" s="189"/>
      <c r="DG326" s="189"/>
      <c r="DH326" s="189"/>
      <c r="DI326" s="189"/>
      <c r="DJ326" s="189"/>
      <c r="DK326" s="189"/>
      <c r="DL326" s="189"/>
      <c r="DM326" s="189"/>
      <c r="DN326" s="189"/>
      <c r="DO326" s="189"/>
      <c r="DP326" s="189"/>
      <c r="DQ326" s="189"/>
      <c r="DR326" s="189"/>
      <c r="DS326" s="189"/>
      <c r="DT326" s="189"/>
      <c r="DU326" s="189"/>
      <c r="DV326" s="189"/>
      <c r="DW326" s="189"/>
      <c r="DX326" s="189"/>
      <c r="DY326" s="189"/>
      <c r="DZ326" s="189"/>
      <c r="EA326" s="189"/>
      <c r="EB326" s="189"/>
      <c r="EC326" s="189"/>
      <c r="ED326" s="189"/>
      <c r="EE326" s="189"/>
      <c r="EF326" s="189"/>
      <c r="EG326" s="189"/>
      <c r="EH326" s="189"/>
      <c r="EI326" s="189"/>
      <c r="EJ326" s="189"/>
      <c r="EK326" s="189"/>
      <c r="EL326" s="189"/>
      <c r="EM326" s="189"/>
      <c r="EN326" s="189"/>
      <c r="EO326" s="189"/>
      <c r="EP326" s="189"/>
      <c r="EQ326" s="189"/>
      <c r="ER326" s="189"/>
      <c r="ES326" s="189"/>
      <c r="ET326" s="189"/>
      <c r="EU326" s="189"/>
      <c r="EV326" s="189"/>
      <c r="EW326" s="189"/>
      <c r="EX326" s="189"/>
      <c r="EY326" s="189"/>
      <c r="EZ326" s="189"/>
      <c r="FA326" s="189"/>
      <c r="FB326" s="189"/>
      <c r="FC326" s="189"/>
      <c r="FD326" s="189"/>
      <c r="FE326" s="189"/>
    </row>
    <row r="327" spans="1:161" ht="15">
      <c r="A327" s="181"/>
      <c r="B327" s="182">
        <v>6</v>
      </c>
      <c r="C327" s="176" t="s">
        <v>1387</v>
      </c>
      <c r="D327" s="182">
        <f t="shared" si="4"/>
        <v>2014</v>
      </c>
      <c r="E327" s="176" t="s">
        <v>1404</v>
      </c>
      <c r="F327" s="176" t="s">
        <v>1405</v>
      </c>
      <c r="G327" s="190" t="s">
        <v>315</v>
      </c>
      <c r="H327" s="191" t="s">
        <v>970</v>
      </c>
      <c r="I327" s="220">
        <f>DTP!D32</f>
        <v>0</v>
      </c>
      <c r="J327" s="189"/>
      <c r="K327" s="189"/>
      <c r="L327" s="189"/>
      <c r="M327" s="189"/>
      <c r="N327" s="189"/>
      <c r="O327" s="189"/>
      <c r="P327" s="189"/>
      <c r="Q327" s="189"/>
      <c r="R327" s="189"/>
      <c r="S327" s="189"/>
      <c r="T327" s="189"/>
      <c r="U327" s="189"/>
      <c r="V327" s="189"/>
      <c r="W327" s="189"/>
      <c r="X327" s="189"/>
      <c r="Y327" s="189"/>
      <c r="Z327" s="189"/>
      <c r="AA327" s="189"/>
      <c r="AB327" s="189"/>
      <c r="AC327" s="189"/>
      <c r="AD327" s="189"/>
      <c r="AE327" s="189"/>
      <c r="AF327" s="189"/>
      <c r="AG327" s="189"/>
      <c r="AH327" s="189"/>
      <c r="AI327" s="189"/>
      <c r="AJ327" s="189"/>
      <c r="AK327" s="189"/>
      <c r="AL327" s="189"/>
      <c r="AM327" s="189"/>
      <c r="AN327" s="189"/>
      <c r="AO327" s="189"/>
      <c r="AP327" s="189"/>
      <c r="AQ327" s="189"/>
      <c r="AR327" s="189"/>
      <c r="AS327" s="189"/>
      <c r="AT327" s="189"/>
      <c r="AU327" s="189"/>
      <c r="AV327" s="189"/>
      <c r="AW327" s="189"/>
      <c r="AX327" s="189"/>
      <c r="AY327" s="189"/>
      <c r="AZ327" s="189"/>
      <c r="BA327" s="189"/>
      <c r="BB327" s="189"/>
      <c r="BC327" s="189"/>
      <c r="BD327" s="189"/>
      <c r="BE327" s="189"/>
      <c r="BF327" s="189"/>
      <c r="BG327" s="189"/>
      <c r="BH327" s="189"/>
      <c r="BI327" s="189"/>
      <c r="BJ327" s="189"/>
      <c r="BK327" s="189"/>
      <c r="BL327" s="189"/>
      <c r="BM327" s="189"/>
      <c r="BN327" s="189"/>
      <c r="BO327" s="189"/>
      <c r="BP327" s="189"/>
      <c r="BQ327" s="189"/>
      <c r="BR327" s="189"/>
      <c r="BS327" s="189"/>
      <c r="BT327" s="189"/>
      <c r="BU327" s="189"/>
      <c r="BV327" s="189"/>
      <c r="BW327" s="189"/>
      <c r="BX327" s="189"/>
      <c r="BY327" s="189"/>
      <c r="BZ327" s="189"/>
      <c r="CA327" s="189"/>
      <c r="CB327" s="189"/>
      <c r="CC327" s="189"/>
      <c r="CD327" s="189"/>
      <c r="CE327" s="189"/>
      <c r="CF327" s="189"/>
      <c r="CG327" s="189"/>
      <c r="CH327" s="189"/>
      <c r="CI327" s="189"/>
      <c r="CJ327" s="189"/>
      <c r="CK327" s="189"/>
      <c r="CL327" s="189"/>
      <c r="CM327" s="189"/>
      <c r="CN327" s="189"/>
      <c r="CO327" s="189"/>
      <c r="CP327" s="189"/>
      <c r="CQ327" s="189"/>
      <c r="CR327" s="189"/>
      <c r="CS327" s="189"/>
      <c r="CT327" s="189"/>
      <c r="CU327" s="189"/>
      <c r="CV327" s="189"/>
      <c r="CW327" s="189"/>
      <c r="CX327" s="189"/>
      <c r="CY327" s="189"/>
      <c r="CZ327" s="189"/>
      <c r="DA327" s="189"/>
      <c r="DB327" s="189"/>
      <c r="DC327" s="189"/>
      <c r="DD327" s="189"/>
      <c r="DE327" s="189"/>
      <c r="DF327" s="189"/>
      <c r="DG327" s="189"/>
      <c r="DH327" s="189"/>
      <c r="DI327" s="189"/>
      <c r="DJ327" s="189"/>
      <c r="DK327" s="189"/>
      <c r="DL327" s="189"/>
      <c r="DM327" s="189"/>
      <c r="DN327" s="189"/>
      <c r="DO327" s="189"/>
      <c r="DP327" s="189"/>
      <c r="DQ327" s="189"/>
      <c r="DR327" s="189"/>
      <c r="DS327" s="189"/>
      <c r="DT327" s="189"/>
      <c r="DU327" s="189"/>
      <c r="DV327" s="189"/>
      <c r="DW327" s="189"/>
      <c r="DX327" s="189"/>
      <c r="DY327" s="189"/>
      <c r="DZ327" s="189"/>
      <c r="EA327" s="189"/>
      <c r="EB327" s="189"/>
      <c r="EC327" s="189"/>
      <c r="ED327" s="189"/>
      <c r="EE327" s="189"/>
      <c r="EF327" s="189"/>
      <c r="EG327" s="189"/>
      <c r="EH327" s="189"/>
      <c r="EI327" s="189"/>
      <c r="EJ327" s="189"/>
      <c r="EK327" s="189"/>
      <c r="EL327" s="189"/>
      <c r="EM327" s="189"/>
      <c r="EN327" s="189"/>
      <c r="EO327" s="189"/>
      <c r="EP327" s="189"/>
      <c r="EQ327" s="189"/>
      <c r="ER327" s="189"/>
      <c r="ES327" s="189"/>
      <c r="ET327" s="189"/>
      <c r="EU327" s="189"/>
      <c r="EV327" s="189"/>
      <c r="EW327" s="189"/>
      <c r="EX327" s="189"/>
      <c r="EY327" s="189"/>
      <c r="EZ327" s="189"/>
      <c r="FA327" s="189"/>
      <c r="FB327" s="189"/>
      <c r="FC327" s="189"/>
      <c r="FD327" s="189"/>
      <c r="FE327" s="189"/>
    </row>
    <row r="328" spans="1:161" ht="15">
      <c r="A328" s="181"/>
      <c r="B328" s="182">
        <v>6</v>
      </c>
      <c r="C328" s="176" t="s">
        <v>1387</v>
      </c>
      <c r="D328" s="182">
        <f t="shared" si="4"/>
        <v>2014</v>
      </c>
      <c r="E328" s="176" t="s">
        <v>1406</v>
      </c>
      <c r="F328" s="176" t="s">
        <v>1407</v>
      </c>
      <c r="G328" s="190" t="s">
        <v>315</v>
      </c>
      <c r="H328" s="191" t="s">
        <v>970</v>
      </c>
      <c r="I328" s="220">
        <f>DTP!D33</f>
        <v>0</v>
      </c>
      <c r="J328" s="189"/>
      <c r="K328" s="189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89"/>
      <c r="Z328" s="189"/>
      <c r="AA328" s="189"/>
      <c r="AB328" s="189"/>
      <c r="AC328" s="189"/>
      <c r="AD328" s="189"/>
      <c r="AE328" s="189"/>
      <c r="AF328" s="189"/>
      <c r="AG328" s="189"/>
      <c r="AH328" s="189"/>
      <c r="AI328" s="189"/>
      <c r="AJ328" s="189"/>
      <c r="AK328" s="189"/>
      <c r="AL328" s="189"/>
      <c r="AM328" s="189"/>
      <c r="AN328" s="189"/>
      <c r="AO328" s="189"/>
      <c r="AP328" s="189"/>
      <c r="AQ328" s="189"/>
      <c r="AR328" s="189"/>
      <c r="AS328" s="189"/>
      <c r="AT328" s="189"/>
      <c r="AU328" s="189"/>
      <c r="AV328" s="189"/>
      <c r="AW328" s="189"/>
      <c r="AX328" s="189"/>
      <c r="AY328" s="189"/>
      <c r="AZ328" s="189"/>
      <c r="BA328" s="189"/>
      <c r="BB328" s="189"/>
      <c r="BC328" s="189"/>
      <c r="BD328" s="189"/>
      <c r="BE328" s="189"/>
      <c r="BF328" s="189"/>
      <c r="BG328" s="189"/>
      <c r="BH328" s="189"/>
      <c r="BI328" s="189"/>
      <c r="BJ328" s="189"/>
      <c r="BK328" s="189"/>
      <c r="BL328" s="189"/>
      <c r="BM328" s="189"/>
      <c r="BN328" s="189"/>
      <c r="BO328" s="189"/>
      <c r="BP328" s="189"/>
      <c r="BQ328" s="189"/>
      <c r="BR328" s="189"/>
      <c r="BS328" s="189"/>
      <c r="BT328" s="189"/>
      <c r="BU328" s="189"/>
      <c r="BV328" s="189"/>
      <c r="BW328" s="189"/>
      <c r="BX328" s="189"/>
      <c r="BY328" s="189"/>
      <c r="BZ328" s="189"/>
      <c r="CA328" s="189"/>
      <c r="CB328" s="189"/>
      <c r="CC328" s="189"/>
      <c r="CD328" s="189"/>
      <c r="CE328" s="189"/>
      <c r="CF328" s="189"/>
      <c r="CG328" s="189"/>
      <c r="CH328" s="189"/>
      <c r="CI328" s="189"/>
      <c r="CJ328" s="189"/>
      <c r="CK328" s="189"/>
      <c r="CL328" s="189"/>
      <c r="CM328" s="189"/>
      <c r="CN328" s="189"/>
      <c r="CO328" s="189"/>
      <c r="CP328" s="189"/>
      <c r="CQ328" s="189"/>
      <c r="CR328" s="189"/>
      <c r="CS328" s="189"/>
      <c r="CT328" s="189"/>
      <c r="CU328" s="189"/>
      <c r="CV328" s="189"/>
      <c r="CW328" s="189"/>
      <c r="CX328" s="189"/>
      <c r="CY328" s="189"/>
      <c r="CZ328" s="189"/>
      <c r="DA328" s="189"/>
      <c r="DB328" s="189"/>
      <c r="DC328" s="189"/>
      <c r="DD328" s="189"/>
      <c r="DE328" s="189"/>
      <c r="DF328" s="189"/>
      <c r="DG328" s="189"/>
      <c r="DH328" s="189"/>
      <c r="DI328" s="189"/>
      <c r="DJ328" s="189"/>
      <c r="DK328" s="189"/>
      <c r="DL328" s="189"/>
      <c r="DM328" s="189"/>
      <c r="DN328" s="189"/>
      <c r="DO328" s="189"/>
      <c r="DP328" s="189"/>
      <c r="DQ328" s="189"/>
      <c r="DR328" s="189"/>
      <c r="DS328" s="189"/>
      <c r="DT328" s="189"/>
      <c r="DU328" s="189"/>
      <c r="DV328" s="189"/>
      <c r="DW328" s="189"/>
      <c r="DX328" s="189"/>
      <c r="DY328" s="189"/>
      <c r="DZ328" s="189"/>
      <c r="EA328" s="189"/>
      <c r="EB328" s="189"/>
      <c r="EC328" s="189"/>
      <c r="ED328" s="189"/>
      <c r="EE328" s="189"/>
      <c r="EF328" s="189"/>
      <c r="EG328" s="189"/>
      <c r="EH328" s="189"/>
      <c r="EI328" s="189"/>
      <c r="EJ328" s="189"/>
      <c r="EK328" s="189"/>
      <c r="EL328" s="189"/>
      <c r="EM328" s="189"/>
      <c r="EN328" s="189"/>
      <c r="EO328" s="189"/>
      <c r="EP328" s="189"/>
      <c r="EQ328" s="189"/>
      <c r="ER328" s="189"/>
      <c r="ES328" s="189"/>
      <c r="ET328" s="189"/>
      <c r="EU328" s="189"/>
      <c r="EV328" s="189"/>
      <c r="EW328" s="189"/>
      <c r="EX328" s="189"/>
      <c r="EY328" s="189"/>
      <c r="EZ328" s="189"/>
      <c r="FA328" s="189"/>
      <c r="FB328" s="189"/>
      <c r="FC328" s="189"/>
      <c r="FD328" s="189"/>
      <c r="FE328" s="189"/>
    </row>
    <row r="329" spans="1:161" ht="15">
      <c r="A329" s="181"/>
      <c r="B329" s="182">
        <v>6</v>
      </c>
      <c r="C329" s="176" t="s">
        <v>1387</v>
      </c>
      <c r="D329" s="182">
        <f t="shared" si="4"/>
        <v>2014</v>
      </c>
      <c r="E329" s="176" t="s">
        <v>1408</v>
      </c>
      <c r="F329" s="176" t="s">
        <v>1409</v>
      </c>
      <c r="G329" s="190" t="s">
        <v>315</v>
      </c>
      <c r="H329" s="191" t="s">
        <v>970</v>
      </c>
      <c r="I329" s="220">
        <f>DTP!D42</f>
        <v>0</v>
      </c>
      <c r="J329" s="189"/>
      <c r="K329" s="189"/>
      <c r="L329" s="189"/>
      <c r="M329" s="189"/>
      <c r="N329" s="189"/>
      <c r="O329" s="189"/>
      <c r="P329" s="189"/>
      <c r="Q329" s="189"/>
      <c r="R329" s="189"/>
      <c r="S329" s="189"/>
      <c r="T329" s="189"/>
      <c r="U329" s="189"/>
      <c r="V329" s="189"/>
      <c r="W329" s="189"/>
      <c r="X329" s="189"/>
      <c r="Y329" s="189"/>
      <c r="Z329" s="189"/>
      <c r="AA329" s="189"/>
      <c r="AB329" s="189"/>
      <c r="AC329" s="189"/>
      <c r="AD329" s="189"/>
      <c r="AE329" s="189"/>
      <c r="AF329" s="189"/>
      <c r="AG329" s="189"/>
      <c r="AH329" s="189"/>
      <c r="AI329" s="189"/>
      <c r="AJ329" s="189"/>
      <c r="AK329" s="189"/>
      <c r="AL329" s="189"/>
      <c r="AM329" s="189"/>
      <c r="AN329" s="189"/>
      <c r="AO329" s="189"/>
      <c r="AP329" s="189"/>
      <c r="AQ329" s="189"/>
      <c r="AR329" s="189"/>
      <c r="AS329" s="189"/>
      <c r="AT329" s="189"/>
      <c r="AU329" s="189"/>
      <c r="AV329" s="189"/>
      <c r="AW329" s="189"/>
      <c r="AX329" s="189"/>
      <c r="AY329" s="189"/>
      <c r="AZ329" s="189"/>
      <c r="BA329" s="189"/>
      <c r="BB329" s="189"/>
      <c r="BC329" s="189"/>
      <c r="BD329" s="189"/>
      <c r="BE329" s="189"/>
      <c r="BF329" s="189"/>
      <c r="BG329" s="189"/>
      <c r="BH329" s="189"/>
      <c r="BI329" s="189"/>
      <c r="BJ329" s="189"/>
      <c r="BK329" s="189"/>
      <c r="BL329" s="189"/>
      <c r="BM329" s="189"/>
      <c r="BN329" s="189"/>
      <c r="BO329" s="189"/>
      <c r="BP329" s="189"/>
      <c r="BQ329" s="189"/>
      <c r="BR329" s="189"/>
      <c r="BS329" s="189"/>
      <c r="BT329" s="189"/>
      <c r="BU329" s="189"/>
      <c r="BV329" s="189"/>
      <c r="BW329" s="189"/>
      <c r="BX329" s="189"/>
      <c r="BY329" s="189"/>
      <c r="BZ329" s="189"/>
      <c r="CA329" s="189"/>
      <c r="CB329" s="189"/>
      <c r="CC329" s="189"/>
      <c r="CD329" s="189"/>
      <c r="CE329" s="189"/>
      <c r="CF329" s="189"/>
      <c r="CG329" s="189"/>
      <c r="CH329" s="189"/>
      <c r="CI329" s="189"/>
      <c r="CJ329" s="189"/>
      <c r="CK329" s="189"/>
      <c r="CL329" s="189"/>
      <c r="CM329" s="189"/>
      <c r="CN329" s="189"/>
      <c r="CO329" s="189"/>
      <c r="CP329" s="189"/>
      <c r="CQ329" s="189"/>
      <c r="CR329" s="189"/>
      <c r="CS329" s="189"/>
      <c r="CT329" s="189"/>
      <c r="CU329" s="189"/>
      <c r="CV329" s="189"/>
      <c r="CW329" s="189"/>
      <c r="CX329" s="189"/>
      <c r="CY329" s="189"/>
      <c r="CZ329" s="189"/>
      <c r="DA329" s="189"/>
      <c r="DB329" s="189"/>
      <c r="DC329" s="189"/>
      <c r="DD329" s="189"/>
      <c r="DE329" s="189"/>
      <c r="DF329" s="189"/>
      <c r="DG329" s="189"/>
      <c r="DH329" s="189"/>
      <c r="DI329" s="189"/>
      <c r="DJ329" s="189"/>
      <c r="DK329" s="189"/>
      <c r="DL329" s="189"/>
      <c r="DM329" s="189"/>
      <c r="DN329" s="189"/>
      <c r="DO329" s="189"/>
      <c r="DP329" s="189"/>
      <c r="DQ329" s="189"/>
      <c r="DR329" s="189"/>
      <c r="DS329" s="189"/>
      <c r="DT329" s="189"/>
      <c r="DU329" s="189"/>
      <c r="DV329" s="189"/>
      <c r="DW329" s="189"/>
      <c r="DX329" s="189"/>
      <c r="DY329" s="189"/>
      <c r="DZ329" s="189"/>
      <c r="EA329" s="189"/>
      <c r="EB329" s="189"/>
      <c r="EC329" s="189"/>
      <c r="ED329" s="189"/>
      <c r="EE329" s="189"/>
      <c r="EF329" s="189"/>
      <c r="EG329" s="189"/>
      <c r="EH329" s="189"/>
      <c r="EI329" s="189"/>
      <c r="EJ329" s="189"/>
      <c r="EK329" s="189"/>
      <c r="EL329" s="189"/>
      <c r="EM329" s="189"/>
      <c r="EN329" s="189"/>
      <c r="EO329" s="189"/>
      <c r="EP329" s="189"/>
      <c r="EQ329" s="189"/>
      <c r="ER329" s="189"/>
      <c r="ES329" s="189"/>
      <c r="ET329" s="189"/>
      <c r="EU329" s="189"/>
      <c r="EV329" s="189"/>
      <c r="EW329" s="189"/>
      <c r="EX329" s="189"/>
      <c r="EY329" s="189"/>
      <c r="EZ329" s="189"/>
      <c r="FA329" s="189"/>
      <c r="FB329" s="189"/>
      <c r="FC329" s="189"/>
      <c r="FD329" s="189"/>
      <c r="FE329" s="189"/>
    </row>
    <row r="330" spans="1:161" ht="15">
      <c r="A330" s="181"/>
      <c r="B330" s="182">
        <v>6</v>
      </c>
      <c r="C330" s="176" t="s">
        <v>1387</v>
      </c>
      <c r="D330" s="182">
        <f aca="true" t="shared" si="5" ref="D330:D393">$D$3</f>
        <v>2014</v>
      </c>
      <c r="E330" s="176" t="s">
        <v>1410</v>
      </c>
      <c r="F330" s="176" t="s">
        <v>1411</v>
      </c>
      <c r="G330" s="190" t="s">
        <v>315</v>
      </c>
      <c r="H330" s="191" t="s">
        <v>970</v>
      </c>
      <c r="I330" s="220">
        <f>DTP!D43</f>
        <v>0</v>
      </c>
      <c r="J330" s="189"/>
      <c r="K330" s="189"/>
      <c r="L330" s="189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  <c r="W330" s="189"/>
      <c r="X330" s="189"/>
      <c r="Y330" s="189"/>
      <c r="Z330" s="189"/>
      <c r="AA330" s="189"/>
      <c r="AB330" s="189"/>
      <c r="AC330" s="189"/>
      <c r="AD330" s="189"/>
      <c r="AE330" s="189"/>
      <c r="AF330" s="189"/>
      <c r="AG330" s="189"/>
      <c r="AH330" s="189"/>
      <c r="AI330" s="189"/>
      <c r="AJ330" s="189"/>
      <c r="AK330" s="189"/>
      <c r="AL330" s="189"/>
      <c r="AM330" s="189"/>
      <c r="AN330" s="189"/>
      <c r="AO330" s="189"/>
      <c r="AP330" s="189"/>
      <c r="AQ330" s="189"/>
      <c r="AR330" s="189"/>
      <c r="AS330" s="189"/>
      <c r="AT330" s="189"/>
      <c r="AU330" s="189"/>
      <c r="AV330" s="189"/>
      <c r="AW330" s="189"/>
      <c r="AX330" s="189"/>
      <c r="AY330" s="189"/>
      <c r="AZ330" s="189"/>
      <c r="BA330" s="189"/>
      <c r="BB330" s="189"/>
      <c r="BC330" s="189"/>
      <c r="BD330" s="189"/>
      <c r="BE330" s="189"/>
      <c r="BF330" s="189"/>
      <c r="BG330" s="189"/>
      <c r="BH330" s="189"/>
      <c r="BI330" s="189"/>
      <c r="BJ330" s="189"/>
      <c r="BK330" s="189"/>
      <c r="BL330" s="189"/>
      <c r="BM330" s="189"/>
      <c r="BN330" s="189"/>
      <c r="BO330" s="189"/>
      <c r="BP330" s="189"/>
      <c r="BQ330" s="189"/>
      <c r="BR330" s="189"/>
      <c r="BS330" s="189"/>
      <c r="BT330" s="189"/>
      <c r="BU330" s="189"/>
      <c r="BV330" s="189"/>
      <c r="BW330" s="189"/>
      <c r="BX330" s="189"/>
      <c r="BY330" s="189"/>
      <c r="BZ330" s="189"/>
      <c r="CA330" s="189"/>
      <c r="CB330" s="189"/>
      <c r="CC330" s="189"/>
      <c r="CD330" s="189"/>
      <c r="CE330" s="189"/>
      <c r="CF330" s="189"/>
      <c r="CG330" s="189"/>
      <c r="CH330" s="189"/>
      <c r="CI330" s="189"/>
      <c r="CJ330" s="189"/>
      <c r="CK330" s="189"/>
      <c r="CL330" s="189"/>
      <c r="CM330" s="189"/>
      <c r="CN330" s="189"/>
      <c r="CO330" s="189"/>
      <c r="CP330" s="189"/>
      <c r="CQ330" s="189"/>
      <c r="CR330" s="189"/>
      <c r="CS330" s="189"/>
      <c r="CT330" s="189"/>
      <c r="CU330" s="189"/>
      <c r="CV330" s="189"/>
      <c r="CW330" s="189"/>
      <c r="CX330" s="189"/>
      <c r="CY330" s="189"/>
      <c r="CZ330" s="189"/>
      <c r="DA330" s="189"/>
      <c r="DB330" s="189"/>
      <c r="DC330" s="189"/>
      <c r="DD330" s="189"/>
      <c r="DE330" s="189"/>
      <c r="DF330" s="189"/>
      <c r="DG330" s="189"/>
      <c r="DH330" s="189"/>
      <c r="DI330" s="189"/>
      <c r="DJ330" s="189"/>
      <c r="DK330" s="189"/>
      <c r="DL330" s="189"/>
      <c r="DM330" s="189"/>
      <c r="DN330" s="189"/>
      <c r="DO330" s="189"/>
      <c r="DP330" s="189"/>
      <c r="DQ330" s="189"/>
      <c r="DR330" s="189"/>
      <c r="DS330" s="189"/>
      <c r="DT330" s="189"/>
      <c r="DU330" s="189"/>
      <c r="DV330" s="189"/>
      <c r="DW330" s="189"/>
      <c r="DX330" s="189"/>
      <c r="DY330" s="189"/>
      <c r="DZ330" s="189"/>
      <c r="EA330" s="189"/>
      <c r="EB330" s="189"/>
      <c r="EC330" s="189"/>
      <c r="ED330" s="189"/>
      <c r="EE330" s="189"/>
      <c r="EF330" s="189"/>
      <c r="EG330" s="189"/>
      <c r="EH330" s="189"/>
      <c r="EI330" s="189"/>
      <c r="EJ330" s="189"/>
      <c r="EK330" s="189"/>
      <c r="EL330" s="189"/>
      <c r="EM330" s="189"/>
      <c r="EN330" s="189"/>
      <c r="EO330" s="189"/>
      <c r="EP330" s="189"/>
      <c r="EQ330" s="189"/>
      <c r="ER330" s="189"/>
      <c r="ES330" s="189"/>
      <c r="ET330" s="189"/>
      <c r="EU330" s="189"/>
      <c r="EV330" s="189"/>
      <c r="EW330" s="189"/>
      <c r="EX330" s="189"/>
      <c r="EY330" s="189"/>
      <c r="EZ330" s="189"/>
      <c r="FA330" s="189"/>
      <c r="FB330" s="189"/>
      <c r="FC330" s="189"/>
      <c r="FD330" s="189"/>
      <c r="FE330" s="189"/>
    </row>
    <row r="331" spans="1:161" ht="15">
      <c r="A331" s="181"/>
      <c r="B331" s="182">
        <v>6</v>
      </c>
      <c r="C331" s="176" t="s">
        <v>1387</v>
      </c>
      <c r="D331" s="182">
        <f t="shared" si="5"/>
        <v>2014</v>
      </c>
      <c r="E331" s="176" t="s">
        <v>1412</v>
      </c>
      <c r="F331" s="176" t="s">
        <v>1413</v>
      </c>
      <c r="G331" s="190" t="s">
        <v>315</v>
      </c>
      <c r="H331" s="191" t="s">
        <v>970</v>
      </c>
      <c r="I331" s="220">
        <f>DTP!D44</f>
        <v>0</v>
      </c>
      <c r="J331" s="189"/>
      <c r="K331" s="189"/>
      <c r="L331" s="189"/>
      <c r="M331" s="189"/>
      <c r="N331" s="189"/>
      <c r="O331" s="189"/>
      <c r="P331" s="189"/>
      <c r="Q331" s="189"/>
      <c r="R331" s="189"/>
      <c r="S331" s="189"/>
      <c r="T331" s="189"/>
      <c r="U331" s="189"/>
      <c r="V331" s="189"/>
      <c r="W331" s="189"/>
      <c r="X331" s="189"/>
      <c r="Y331" s="189"/>
      <c r="Z331" s="189"/>
      <c r="AA331" s="189"/>
      <c r="AB331" s="189"/>
      <c r="AC331" s="189"/>
      <c r="AD331" s="189"/>
      <c r="AE331" s="189"/>
      <c r="AF331" s="189"/>
      <c r="AG331" s="189"/>
      <c r="AH331" s="189"/>
      <c r="AI331" s="189"/>
      <c r="AJ331" s="189"/>
      <c r="AK331" s="189"/>
      <c r="AL331" s="189"/>
      <c r="AM331" s="189"/>
      <c r="AN331" s="189"/>
      <c r="AO331" s="189"/>
      <c r="AP331" s="189"/>
      <c r="AQ331" s="189"/>
      <c r="AR331" s="189"/>
      <c r="AS331" s="189"/>
      <c r="AT331" s="189"/>
      <c r="AU331" s="189"/>
      <c r="AV331" s="189"/>
      <c r="AW331" s="189"/>
      <c r="AX331" s="189"/>
      <c r="AY331" s="189"/>
      <c r="AZ331" s="189"/>
      <c r="BA331" s="189"/>
      <c r="BB331" s="189"/>
      <c r="BC331" s="189"/>
      <c r="BD331" s="189"/>
      <c r="BE331" s="189"/>
      <c r="BF331" s="189"/>
      <c r="BG331" s="189"/>
      <c r="BH331" s="189"/>
      <c r="BI331" s="189"/>
      <c r="BJ331" s="189"/>
      <c r="BK331" s="189"/>
      <c r="BL331" s="189"/>
      <c r="BM331" s="189"/>
      <c r="BN331" s="189"/>
      <c r="BO331" s="189"/>
      <c r="BP331" s="189"/>
      <c r="BQ331" s="189"/>
      <c r="BR331" s="189"/>
      <c r="BS331" s="189"/>
      <c r="BT331" s="189"/>
      <c r="BU331" s="189"/>
      <c r="BV331" s="189"/>
      <c r="BW331" s="189"/>
      <c r="BX331" s="189"/>
      <c r="BY331" s="189"/>
      <c r="BZ331" s="189"/>
      <c r="CA331" s="189"/>
      <c r="CB331" s="189"/>
      <c r="CC331" s="189"/>
      <c r="CD331" s="189"/>
      <c r="CE331" s="189"/>
      <c r="CF331" s="189"/>
      <c r="CG331" s="189"/>
      <c r="CH331" s="189"/>
      <c r="CI331" s="189"/>
      <c r="CJ331" s="189"/>
      <c r="CK331" s="189"/>
      <c r="CL331" s="189"/>
      <c r="CM331" s="189"/>
      <c r="CN331" s="189"/>
      <c r="CO331" s="189"/>
      <c r="CP331" s="189"/>
      <c r="CQ331" s="189"/>
      <c r="CR331" s="189"/>
      <c r="CS331" s="189"/>
      <c r="CT331" s="189"/>
      <c r="CU331" s="189"/>
      <c r="CV331" s="189"/>
      <c r="CW331" s="189"/>
      <c r="CX331" s="189"/>
      <c r="CY331" s="189"/>
      <c r="CZ331" s="189"/>
      <c r="DA331" s="189"/>
      <c r="DB331" s="189"/>
      <c r="DC331" s="189"/>
      <c r="DD331" s="189"/>
      <c r="DE331" s="189"/>
      <c r="DF331" s="189"/>
      <c r="DG331" s="189"/>
      <c r="DH331" s="189"/>
      <c r="DI331" s="189"/>
      <c r="DJ331" s="189"/>
      <c r="DK331" s="189"/>
      <c r="DL331" s="189"/>
      <c r="DM331" s="189"/>
      <c r="DN331" s="189"/>
      <c r="DO331" s="189"/>
      <c r="DP331" s="189"/>
      <c r="DQ331" s="189"/>
      <c r="DR331" s="189"/>
      <c r="DS331" s="189"/>
      <c r="DT331" s="189"/>
      <c r="DU331" s="189"/>
      <c r="DV331" s="189"/>
      <c r="DW331" s="189"/>
      <c r="DX331" s="189"/>
      <c r="DY331" s="189"/>
      <c r="DZ331" s="189"/>
      <c r="EA331" s="189"/>
      <c r="EB331" s="189"/>
      <c r="EC331" s="189"/>
      <c r="ED331" s="189"/>
      <c r="EE331" s="189"/>
      <c r="EF331" s="189"/>
      <c r="EG331" s="189"/>
      <c r="EH331" s="189"/>
      <c r="EI331" s="189"/>
      <c r="EJ331" s="189"/>
      <c r="EK331" s="189"/>
      <c r="EL331" s="189"/>
      <c r="EM331" s="189"/>
      <c r="EN331" s="189"/>
      <c r="EO331" s="189"/>
      <c r="EP331" s="189"/>
      <c r="EQ331" s="189"/>
      <c r="ER331" s="189"/>
      <c r="ES331" s="189"/>
      <c r="ET331" s="189"/>
      <c r="EU331" s="189"/>
      <c r="EV331" s="189"/>
      <c r="EW331" s="189"/>
      <c r="EX331" s="189"/>
      <c r="EY331" s="189"/>
      <c r="EZ331" s="189"/>
      <c r="FA331" s="189"/>
      <c r="FB331" s="189"/>
      <c r="FC331" s="189"/>
      <c r="FD331" s="189"/>
      <c r="FE331" s="189"/>
    </row>
    <row r="332" spans="1:161" ht="15">
      <c r="A332" s="181"/>
      <c r="B332" s="182">
        <v>6</v>
      </c>
      <c r="C332" s="176" t="s">
        <v>1387</v>
      </c>
      <c r="D332" s="182">
        <f t="shared" si="5"/>
        <v>2014</v>
      </c>
      <c r="E332" s="176" t="s">
        <v>1414</v>
      </c>
      <c r="F332" s="176" t="s">
        <v>1415</v>
      </c>
      <c r="G332" s="190" t="s">
        <v>315</v>
      </c>
      <c r="H332" s="191" t="s">
        <v>970</v>
      </c>
      <c r="I332" s="220">
        <f>DTP!D45</f>
        <v>0</v>
      </c>
      <c r="J332" s="189"/>
      <c r="K332" s="189"/>
      <c r="L332" s="189"/>
      <c r="M332" s="189"/>
      <c r="N332" s="189"/>
      <c r="O332" s="189"/>
      <c r="P332" s="189"/>
      <c r="Q332" s="189"/>
      <c r="R332" s="189"/>
      <c r="S332" s="189"/>
      <c r="T332" s="189"/>
      <c r="U332" s="189"/>
      <c r="V332" s="189"/>
      <c r="W332" s="189"/>
      <c r="X332" s="189"/>
      <c r="Y332" s="189"/>
      <c r="Z332" s="189"/>
      <c r="AA332" s="189"/>
      <c r="AB332" s="189"/>
      <c r="AC332" s="189"/>
      <c r="AD332" s="189"/>
      <c r="AE332" s="189"/>
      <c r="AF332" s="189"/>
      <c r="AG332" s="189"/>
      <c r="AH332" s="189"/>
      <c r="AI332" s="189"/>
      <c r="AJ332" s="189"/>
      <c r="AK332" s="189"/>
      <c r="AL332" s="189"/>
      <c r="AM332" s="189"/>
      <c r="AN332" s="189"/>
      <c r="AO332" s="189"/>
      <c r="AP332" s="189"/>
      <c r="AQ332" s="189"/>
      <c r="AR332" s="189"/>
      <c r="AS332" s="189"/>
      <c r="AT332" s="189"/>
      <c r="AU332" s="189"/>
      <c r="AV332" s="189"/>
      <c r="AW332" s="189"/>
      <c r="AX332" s="189"/>
      <c r="AY332" s="189"/>
      <c r="AZ332" s="189"/>
      <c r="BA332" s="189"/>
      <c r="BB332" s="189"/>
      <c r="BC332" s="189"/>
      <c r="BD332" s="189"/>
      <c r="BE332" s="189"/>
      <c r="BF332" s="189"/>
      <c r="BG332" s="189"/>
      <c r="BH332" s="189"/>
      <c r="BI332" s="189"/>
      <c r="BJ332" s="189"/>
      <c r="BK332" s="189"/>
      <c r="BL332" s="189"/>
      <c r="BM332" s="189"/>
      <c r="BN332" s="189"/>
      <c r="BO332" s="189"/>
      <c r="BP332" s="189"/>
      <c r="BQ332" s="189"/>
      <c r="BR332" s="189"/>
      <c r="BS332" s="189"/>
      <c r="BT332" s="189"/>
      <c r="BU332" s="189"/>
      <c r="BV332" s="189"/>
      <c r="BW332" s="189"/>
      <c r="BX332" s="189"/>
      <c r="BY332" s="189"/>
      <c r="BZ332" s="189"/>
      <c r="CA332" s="189"/>
      <c r="CB332" s="189"/>
      <c r="CC332" s="189"/>
      <c r="CD332" s="189"/>
      <c r="CE332" s="189"/>
      <c r="CF332" s="189"/>
      <c r="CG332" s="189"/>
      <c r="CH332" s="189"/>
      <c r="CI332" s="189"/>
      <c r="CJ332" s="189"/>
      <c r="CK332" s="189"/>
      <c r="CL332" s="189"/>
      <c r="CM332" s="189"/>
      <c r="CN332" s="189"/>
      <c r="CO332" s="189"/>
      <c r="CP332" s="189"/>
      <c r="CQ332" s="189"/>
      <c r="CR332" s="189"/>
      <c r="CS332" s="189"/>
      <c r="CT332" s="189"/>
      <c r="CU332" s="189"/>
      <c r="CV332" s="189"/>
      <c r="CW332" s="189"/>
      <c r="CX332" s="189"/>
      <c r="CY332" s="189"/>
      <c r="CZ332" s="189"/>
      <c r="DA332" s="189"/>
      <c r="DB332" s="189"/>
      <c r="DC332" s="189"/>
      <c r="DD332" s="189"/>
      <c r="DE332" s="189"/>
      <c r="DF332" s="189"/>
      <c r="DG332" s="189"/>
      <c r="DH332" s="189"/>
      <c r="DI332" s="189"/>
      <c r="DJ332" s="189"/>
      <c r="DK332" s="189"/>
      <c r="DL332" s="189"/>
      <c r="DM332" s="189"/>
      <c r="DN332" s="189"/>
      <c r="DO332" s="189"/>
      <c r="DP332" s="189"/>
      <c r="DQ332" s="189"/>
      <c r="DR332" s="189"/>
      <c r="DS332" s="189"/>
      <c r="DT332" s="189"/>
      <c r="DU332" s="189"/>
      <c r="DV332" s="189"/>
      <c r="DW332" s="189"/>
      <c r="DX332" s="189"/>
      <c r="DY332" s="189"/>
      <c r="DZ332" s="189"/>
      <c r="EA332" s="189"/>
      <c r="EB332" s="189"/>
      <c r="EC332" s="189"/>
      <c r="ED332" s="189"/>
      <c r="EE332" s="189"/>
      <c r="EF332" s="189"/>
      <c r="EG332" s="189"/>
      <c r="EH332" s="189"/>
      <c r="EI332" s="189"/>
      <c r="EJ332" s="189"/>
      <c r="EK332" s="189"/>
      <c r="EL332" s="189"/>
      <c r="EM332" s="189"/>
      <c r="EN332" s="189"/>
      <c r="EO332" s="189"/>
      <c r="EP332" s="189"/>
      <c r="EQ332" s="189"/>
      <c r="ER332" s="189"/>
      <c r="ES332" s="189"/>
      <c r="ET332" s="189"/>
      <c r="EU332" s="189"/>
      <c r="EV332" s="189"/>
      <c r="EW332" s="189"/>
      <c r="EX332" s="189"/>
      <c r="EY332" s="189"/>
      <c r="EZ332" s="189"/>
      <c r="FA332" s="189"/>
      <c r="FB332" s="189"/>
      <c r="FC332" s="189"/>
      <c r="FD332" s="189"/>
      <c r="FE332" s="189"/>
    </row>
    <row r="333" spans="1:161" ht="15">
      <c r="A333" s="181"/>
      <c r="B333" s="182">
        <v>6</v>
      </c>
      <c r="C333" s="176" t="s">
        <v>1387</v>
      </c>
      <c r="D333" s="182">
        <f t="shared" si="5"/>
        <v>2014</v>
      </c>
      <c r="E333" s="176" t="s">
        <v>1416</v>
      </c>
      <c r="F333" s="176" t="s">
        <v>1417</v>
      </c>
      <c r="G333" s="190" t="s">
        <v>315</v>
      </c>
      <c r="H333" s="191" t="s">
        <v>970</v>
      </c>
      <c r="I333" s="220">
        <f>DTP!D46</f>
        <v>0</v>
      </c>
      <c r="J333" s="189"/>
      <c r="K333" s="189"/>
      <c r="L333" s="189"/>
      <c r="M333" s="189"/>
      <c r="N333" s="189"/>
      <c r="O333" s="189"/>
      <c r="P333" s="189"/>
      <c r="Q333" s="189"/>
      <c r="R333" s="189"/>
      <c r="S333" s="189"/>
      <c r="T333" s="189"/>
      <c r="U333" s="189"/>
      <c r="V333" s="189"/>
      <c r="W333" s="189"/>
      <c r="X333" s="189"/>
      <c r="Y333" s="189"/>
      <c r="Z333" s="189"/>
      <c r="AA333" s="189"/>
      <c r="AB333" s="189"/>
      <c r="AC333" s="189"/>
      <c r="AD333" s="189"/>
      <c r="AE333" s="189"/>
      <c r="AF333" s="189"/>
      <c r="AG333" s="189"/>
      <c r="AH333" s="189"/>
      <c r="AI333" s="189"/>
      <c r="AJ333" s="189"/>
      <c r="AK333" s="189"/>
      <c r="AL333" s="189"/>
      <c r="AM333" s="189"/>
      <c r="AN333" s="189"/>
      <c r="AO333" s="189"/>
      <c r="AP333" s="189"/>
      <c r="AQ333" s="189"/>
      <c r="AR333" s="189"/>
      <c r="AS333" s="189"/>
      <c r="AT333" s="189"/>
      <c r="AU333" s="189"/>
      <c r="AV333" s="189"/>
      <c r="AW333" s="189"/>
      <c r="AX333" s="189"/>
      <c r="AY333" s="189"/>
      <c r="AZ333" s="189"/>
      <c r="BA333" s="189"/>
      <c r="BB333" s="189"/>
      <c r="BC333" s="189"/>
      <c r="BD333" s="189"/>
      <c r="BE333" s="189"/>
      <c r="BF333" s="189"/>
      <c r="BG333" s="189"/>
      <c r="BH333" s="189"/>
      <c r="BI333" s="189"/>
      <c r="BJ333" s="189"/>
      <c r="BK333" s="189"/>
      <c r="BL333" s="189"/>
      <c r="BM333" s="189"/>
      <c r="BN333" s="189"/>
      <c r="BO333" s="189"/>
      <c r="BP333" s="189"/>
      <c r="BQ333" s="189"/>
      <c r="BR333" s="189"/>
      <c r="BS333" s="189"/>
      <c r="BT333" s="189"/>
      <c r="BU333" s="189"/>
      <c r="BV333" s="189"/>
      <c r="BW333" s="189"/>
      <c r="BX333" s="189"/>
      <c r="BY333" s="189"/>
      <c r="BZ333" s="189"/>
      <c r="CA333" s="189"/>
      <c r="CB333" s="189"/>
      <c r="CC333" s="189"/>
      <c r="CD333" s="189"/>
      <c r="CE333" s="189"/>
      <c r="CF333" s="189"/>
      <c r="CG333" s="189"/>
      <c r="CH333" s="189"/>
      <c r="CI333" s="189"/>
      <c r="CJ333" s="189"/>
      <c r="CK333" s="189"/>
      <c r="CL333" s="189"/>
      <c r="CM333" s="189"/>
      <c r="CN333" s="189"/>
      <c r="CO333" s="189"/>
      <c r="CP333" s="189"/>
      <c r="CQ333" s="189"/>
      <c r="CR333" s="189"/>
      <c r="CS333" s="189"/>
      <c r="CT333" s="189"/>
      <c r="CU333" s="189"/>
      <c r="CV333" s="189"/>
      <c r="CW333" s="189"/>
      <c r="CX333" s="189"/>
      <c r="CY333" s="189"/>
      <c r="CZ333" s="189"/>
      <c r="DA333" s="189"/>
      <c r="DB333" s="189"/>
      <c r="DC333" s="189"/>
      <c r="DD333" s="189"/>
      <c r="DE333" s="189"/>
      <c r="DF333" s="189"/>
      <c r="DG333" s="189"/>
      <c r="DH333" s="189"/>
      <c r="DI333" s="189"/>
      <c r="DJ333" s="189"/>
      <c r="DK333" s="189"/>
      <c r="DL333" s="189"/>
      <c r="DM333" s="189"/>
      <c r="DN333" s="189"/>
      <c r="DO333" s="189"/>
      <c r="DP333" s="189"/>
      <c r="DQ333" s="189"/>
      <c r="DR333" s="189"/>
      <c r="DS333" s="189"/>
      <c r="DT333" s="189"/>
      <c r="DU333" s="189"/>
      <c r="DV333" s="189"/>
      <c r="DW333" s="189"/>
      <c r="DX333" s="189"/>
      <c r="DY333" s="189"/>
      <c r="DZ333" s="189"/>
      <c r="EA333" s="189"/>
      <c r="EB333" s="189"/>
      <c r="EC333" s="189"/>
      <c r="ED333" s="189"/>
      <c r="EE333" s="189"/>
      <c r="EF333" s="189"/>
      <c r="EG333" s="189"/>
      <c r="EH333" s="189"/>
      <c r="EI333" s="189"/>
      <c r="EJ333" s="189"/>
      <c r="EK333" s="189"/>
      <c r="EL333" s="189"/>
      <c r="EM333" s="189"/>
      <c r="EN333" s="189"/>
      <c r="EO333" s="189"/>
      <c r="EP333" s="189"/>
      <c r="EQ333" s="189"/>
      <c r="ER333" s="189"/>
      <c r="ES333" s="189"/>
      <c r="ET333" s="189"/>
      <c r="EU333" s="189"/>
      <c r="EV333" s="189"/>
      <c r="EW333" s="189"/>
      <c r="EX333" s="189"/>
      <c r="EY333" s="189"/>
      <c r="EZ333" s="189"/>
      <c r="FA333" s="189"/>
      <c r="FB333" s="189"/>
      <c r="FC333" s="189"/>
      <c r="FD333" s="189"/>
      <c r="FE333" s="189"/>
    </row>
    <row r="334" spans="1:161" ht="15">
      <c r="A334" s="181"/>
      <c r="B334" s="182">
        <v>6</v>
      </c>
      <c r="C334" s="176" t="s">
        <v>1387</v>
      </c>
      <c r="D334" s="182">
        <f t="shared" si="5"/>
        <v>2014</v>
      </c>
      <c r="E334" s="176" t="s">
        <v>1418</v>
      </c>
      <c r="F334" s="176" t="s">
        <v>1419</v>
      </c>
      <c r="G334" s="190" t="s">
        <v>315</v>
      </c>
      <c r="H334" s="191" t="s">
        <v>970</v>
      </c>
      <c r="I334" s="220">
        <f>DTP!D47</f>
        <v>0</v>
      </c>
      <c r="J334" s="189"/>
      <c r="K334" s="189"/>
      <c r="L334" s="189"/>
      <c r="M334" s="189"/>
      <c r="N334" s="189"/>
      <c r="O334" s="189"/>
      <c r="P334" s="189"/>
      <c r="Q334" s="189"/>
      <c r="R334" s="189"/>
      <c r="S334" s="189"/>
      <c r="T334" s="189"/>
      <c r="U334" s="189"/>
      <c r="V334" s="189"/>
      <c r="W334" s="189"/>
      <c r="X334" s="189"/>
      <c r="Y334" s="189"/>
      <c r="Z334" s="189"/>
      <c r="AA334" s="189"/>
      <c r="AB334" s="189"/>
      <c r="AC334" s="189"/>
      <c r="AD334" s="189"/>
      <c r="AE334" s="189"/>
      <c r="AF334" s="189"/>
      <c r="AG334" s="189"/>
      <c r="AH334" s="189"/>
      <c r="AI334" s="189"/>
      <c r="AJ334" s="189"/>
      <c r="AK334" s="189"/>
      <c r="AL334" s="189"/>
      <c r="AM334" s="189"/>
      <c r="AN334" s="189"/>
      <c r="AO334" s="189"/>
      <c r="AP334" s="189"/>
      <c r="AQ334" s="189"/>
      <c r="AR334" s="189"/>
      <c r="AS334" s="189"/>
      <c r="AT334" s="189"/>
      <c r="AU334" s="189"/>
      <c r="AV334" s="189"/>
      <c r="AW334" s="189"/>
      <c r="AX334" s="189"/>
      <c r="AY334" s="189"/>
      <c r="AZ334" s="189"/>
      <c r="BA334" s="189"/>
      <c r="BB334" s="189"/>
      <c r="BC334" s="189"/>
      <c r="BD334" s="189"/>
      <c r="BE334" s="189"/>
      <c r="BF334" s="189"/>
      <c r="BG334" s="189"/>
      <c r="BH334" s="189"/>
      <c r="BI334" s="189"/>
      <c r="BJ334" s="189"/>
      <c r="BK334" s="189"/>
      <c r="BL334" s="189"/>
      <c r="BM334" s="189"/>
      <c r="BN334" s="189"/>
      <c r="BO334" s="189"/>
      <c r="BP334" s="189"/>
      <c r="BQ334" s="189"/>
      <c r="BR334" s="189"/>
      <c r="BS334" s="189"/>
      <c r="BT334" s="189"/>
      <c r="BU334" s="189"/>
      <c r="BV334" s="189"/>
      <c r="BW334" s="189"/>
      <c r="BX334" s="189"/>
      <c r="BY334" s="189"/>
      <c r="BZ334" s="189"/>
      <c r="CA334" s="189"/>
      <c r="CB334" s="189"/>
      <c r="CC334" s="189"/>
      <c r="CD334" s="189"/>
      <c r="CE334" s="189"/>
      <c r="CF334" s="189"/>
      <c r="CG334" s="189"/>
      <c r="CH334" s="189"/>
      <c r="CI334" s="189"/>
      <c r="CJ334" s="189"/>
      <c r="CK334" s="189"/>
      <c r="CL334" s="189"/>
      <c r="CM334" s="189"/>
      <c r="CN334" s="189"/>
      <c r="CO334" s="189"/>
      <c r="CP334" s="189"/>
      <c r="CQ334" s="189"/>
      <c r="CR334" s="189"/>
      <c r="CS334" s="189"/>
      <c r="CT334" s="189"/>
      <c r="CU334" s="189"/>
      <c r="CV334" s="189"/>
      <c r="CW334" s="189"/>
      <c r="CX334" s="189"/>
      <c r="CY334" s="189"/>
      <c r="CZ334" s="189"/>
      <c r="DA334" s="189"/>
      <c r="DB334" s="189"/>
      <c r="DC334" s="189"/>
      <c r="DD334" s="189"/>
      <c r="DE334" s="189"/>
      <c r="DF334" s="189"/>
      <c r="DG334" s="189"/>
      <c r="DH334" s="189"/>
      <c r="DI334" s="189"/>
      <c r="DJ334" s="189"/>
      <c r="DK334" s="189"/>
      <c r="DL334" s="189"/>
      <c r="DM334" s="189"/>
      <c r="DN334" s="189"/>
      <c r="DO334" s="189"/>
      <c r="DP334" s="189"/>
      <c r="DQ334" s="189"/>
      <c r="DR334" s="189"/>
      <c r="DS334" s="189"/>
      <c r="DT334" s="189"/>
      <c r="DU334" s="189"/>
      <c r="DV334" s="189"/>
      <c r="DW334" s="189"/>
      <c r="DX334" s="189"/>
      <c r="DY334" s="189"/>
      <c r="DZ334" s="189"/>
      <c r="EA334" s="189"/>
      <c r="EB334" s="189"/>
      <c r="EC334" s="189"/>
      <c r="ED334" s="189"/>
      <c r="EE334" s="189"/>
      <c r="EF334" s="189"/>
      <c r="EG334" s="189"/>
      <c r="EH334" s="189"/>
      <c r="EI334" s="189"/>
      <c r="EJ334" s="189"/>
      <c r="EK334" s="189"/>
      <c r="EL334" s="189"/>
      <c r="EM334" s="189"/>
      <c r="EN334" s="189"/>
      <c r="EO334" s="189"/>
      <c r="EP334" s="189"/>
      <c r="EQ334" s="189"/>
      <c r="ER334" s="189"/>
      <c r="ES334" s="189"/>
      <c r="ET334" s="189"/>
      <c r="EU334" s="189"/>
      <c r="EV334" s="189"/>
      <c r="EW334" s="189"/>
      <c r="EX334" s="189"/>
      <c r="EY334" s="189"/>
      <c r="EZ334" s="189"/>
      <c r="FA334" s="189"/>
      <c r="FB334" s="189"/>
      <c r="FC334" s="189"/>
      <c r="FD334" s="189"/>
      <c r="FE334" s="189"/>
    </row>
    <row r="335" spans="1:161" ht="15">
      <c r="A335" s="181"/>
      <c r="B335" s="182">
        <v>6</v>
      </c>
      <c r="C335" s="176" t="s">
        <v>1387</v>
      </c>
      <c r="D335" s="182">
        <f t="shared" si="5"/>
        <v>2014</v>
      </c>
      <c r="E335" s="176" t="s">
        <v>1420</v>
      </c>
      <c r="F335" s="176" t="s">
        <v>1421</v>
      </c>
      <c r="G335" s="190" t="s">
        <v>315</v>
      </c>
      <c r="H335" s="191" t="s">
        <v>970</v>
      </c>
      <c r="I335" s="220">
        <f>DTP!D48</f>
        <v>0</v>
      </c>
      <c r="J335" s="189"/>
      <c r="K335" s="189"/>
      <c r="L335" s="189"/>
      <c r="M335" s="189"/>
      <c r="N335" s="189"/>
      <c r="O335" s="189"/>
      <c r="P335" s="189"/>
      <c r="Q335" s="189"/>
      <c r="R335" s="189"/>
      <c r="S335" s="189"/>
      <c r="T335" s="189"/>
      <c r="U335" s="189"/>
      <c r="V335" s="189"/>
      <c r="W335" s="189"/>
      <c r="X335" s="189"/>
      <c r="Y335" s="189"/>
      <c r="Z335" s="189"/>
      <c r="AA335" s="189"/>
      <c r="AB335" s="189"/>
      <c r="AC335" s="189"/>
      <c r="AD335" s="189"/>
      <c r="AE335" s="189"/>
      <c r="AF335" s="189"/>
      <c r="AG335" s="189"/>
      <c r="AH335" s="189"/>
      <c r="AI335" s="189"/>
      <c r="AJ335" s="189"/>
      <c r="AK335" s="189"/>
      <c r="AL335" s="189"/>
      <c r="AM335" s="189"/>
      <c r="AN335" s="189"/>
      <c r="AO335" s="189"/>
      <c r="AP335" s="189"/>
      <c r="AQ335" s="189"/>
      <c r="AR335" s="189"/>
      <c r="AS335" s="189"/>
      <c r="AT335" s="189"/>
      <c r="AU335" s="189"/>
      <c r="AV335" s="189"/>
      <c r="AW335" s="189"/>
      <c r="AX335" s="189"/>
      <c r="AY335" s="189"/>
      <c r="AZ335" s="189"/>
      <c r="BA335" s="189"/>
      <c r="BB335" s="189"/>
      <c r="BC335" s="189"/>
      <c r="BD335" s="189"/>
      <c r="BE335" s="189"/>
      <c r="BF335" s="189"/>
      <c r="BG335" s="189"/>
      <c r="BH335" s="189"/>
      <c r="BI335" s="189"/>
      <c r="BJ335" s="189"/>
      <c r="BK335" s="189"/>
      <c r="BL335" s="189"/>
      <c r="BM335" s="189"/>
      <c r="BN335" s="189"/>
      <c r="BO335" s="189"/>
      <c r="BP335" s="189"/>
      <c r="BQ335" s="189"/>
      <c r="BR335" s="189"/>
      <c r="BS335" s="189"/>
      <c r="BT335" s="189"/>
      <c r="BU335" s="189"/>
      <c r="BV335" s="189"/>
      <c r="BW335" s="189"/>
      <c r="BX335" s="189"/>
      <c r="BY335" s="189"/>
      <c r="BZ335" s="189"/>
      <c r="CA335" s="189"/>
      <c r="CB335" s="189"/>
      <c r="CC335" s="189"/>
      <c r="CD335" s="189"/>
      <c r="CE335" s="189"/>
      <c r="CF335" s="189"/>
      <c r="CG335" s="189"/>
      <c r="CH335" s="189"/>
      <c r="CI335" s="189"/>
      <c r="CJ335" s="189"/>
      <c r="CK335" s="189"/>
      <c r="CL335" s="189"/>
      <c r="CM335" s="189"/>
      <c r="CN335" s="189"/>
      <c r="CO335" s="189"/>
      <c r="CP335" s="189"/>
      <c r="CQ335" s="189"/>
      <c r="CR335" s="189"/>
      <c r="CS335" s="189"/>
      <c r="CT335" s="189"/>
      <c r="CU335" s="189"/>
      <c r="CV335" s="189"/>
      <c r="CW335" s="189"/>
      <c r="CX335" s="189"/>
      <c r="CY335" s="189"/>
      <c r="CZ335" s="189"/>
      <c r="DA335" s="189"/>
      <c r="DB335" s="189"/>
      <c r="DC335" s="189"/>
      <c r="DD335" s="189"/>
      <c r="DE335" s="189"/>
      <c r="DF335" s="189"/>
      <c r="DG335" s="189"/>
      <c r="DH335" s="189"/>
      <c r="DI335" s="189"/>
      <c r="DJ335" s="189"/>
      <c r="DK335" s="189"/>
      <c r="DL335" s="189"/>
      <c r="DM335" s="189"/>
      <c r="DN335" s="189"/>
      <c r="DO335" s="189"/>
      <c r="DP335" s="189"/>
      <c r="DQ335" s="189"/>
      <c r="DR335" s="189"/>
      <c r="DS335" s="189"/>
      <c r="DT335" s="189"/>
      <c r="DU335" s="189"/>
      <c r="DV335" s="189"/>
      <c r="DW335" s="189"/>
      <c r="DX335" s="189"/>
      <c r="DY335" s="189"/>
      <c r="DZ335" s="189"/>
      <c r="EA335" s="189"/>
      <c r="EB335" s="189"/>
      <c r="EC335" s="189"/>
      <c r="ED335" s="189"/>
      <c r="EE335" s="189"/>
      <c r="EF335" s="189"/>
      <c r="EG335" s="189"/>
      <c r="EH335" s="189"/>
      <c r="EI335" s="189"/>
      <c r="EJ335" s="189"/>
      <c r="EK335" s="189"/>
      <c r="EL335" s="189"/>
      <c r="EM335" s="189"/>
      <c r="EN335" s="189"/>
      <c r="EO335" s="189"/>
      <c r="EP335" s="189"/>
      <c r="EQ335" s="189"/>
      <c r="ER335" s="189"/>
      <c r="ES335" s="189"/>
      <c r="ET335" s="189"/>
      <c r="EU335" s="189"/>
      <c r="EV335" s="189"/>
      <c r="EW335" s="189"/>
      <c r="EX335" s="189"/>
      <c r="EY335" s="189"/>
      <c r="EZ335" s="189"/>
      <c r="FA335" s="189"/>
      <c r="FB335" s="189"/>
      <c r="FC335" s="189"/>
      <c r="FD335" s="189"/>
      <c r="FE335" s="189"/>
    </row>
    <row r="336" spans="1:161" ht="15">
      <c r="A336" s="181"/>
      <c r="B336" s="182">
        <v>6</v>
      </c>
      <c r="C336" s="176" t="s">
        <v>1387</v>
      </c>
      <c r="D336" s="182">
        <f t="shared" si="5"/>
        <v>2014</v>
      </c>
      <c r="E336" s="176" t="s">
        <v>1422</v>
      </c>
      <c r="F336" s="176" t="s">
        <v>1423</v>
      </c>
      <c r="G336" s="190" t="s">
        <v>315</v>
      </c>
      <c r="H336" s="191" t="s">
        <v>970</v>
      </c>
      <c r="I336" s="220">
        <f>DTP!D49</f>
        <v>0</v>
      </c>
      <c r="J336" s="189"/>
      <c r="K336" s="189"/>
      <c r="L336" s="189"/>
      <c r="M336" s="189"/>
      <c r="N336" s="189"/>
      <c r="O336" s="189"/>
      <c r="P336" s="189"/>
      <c r="Q336" s="189"/>
      <c r="R336" s="189"/>
      <c r="S336" s="189"/>
      <c r="T336" s="189"/>
      <c r="U336" s="189"/>
      <c r="V336" s="189"/>
      <c r="W336" s="189"/>
      <c r="X336" s="189"/>
      <c r="Y336" s="189"/>
      <c r="Z336" s="189"/>
      <c r="AA336" s="189"/>
      <c r="AB336" s="189"/>
      <c r="AC336" s="189"/>
      <c r="AD336" s="189"/>
      <c r="AE336" s="189"/>
      <c r="AF336" s="189"/>
      <c r="AG336" s="189"/>
      <c r="AH336" s="189"/>
      <c r="AI336" s="189"/>
      <c r="AJ336" s="189"/>
      <c r="AK336" s="189"/>
      <c r="AL336" s="189"/>
      <c r="AM336" s="189"/>
      <c r="AN336" s="189"/>
      <c r="AO336" s="189"/>
      <c r="AP336" s="189"/>
      <c r="AQ336" s="189"/>
      <c r="AR336" s="189"/>
      <c r="AS336" s="189"/>
      <c r="AT336" s="189"/>
      <c r="AU336" s="189"/>
      <c r="AV336" s="189"/>
      <c r="AW336" s="189"/>
      <c r="AX336" s="189"/>
      <c r="AY336" s="189"/>
      <c r="AZ336" s="189"/>
      <c r="BA336" s="189"/>
      <c r="BB336" s="189"/>
      <c r="BC336" s="189"/>
      <c r="BD336" s="189"/>
      <c r="BE336" s="189"/>
      <c r="BF336" s="189"/>
      <c r="BG336" s="189"/>
      <c r="BH336" s="189"/>
      <c r="BI336" s="189"/>
      <c r="BJ336" s="189"/>
      <c r="BK336" s="189"/>
      <c r="BL336" s="189"/>
      <c r="BM336" s="189"/>
      <c r="BN336" s="189"/>
      <c r="BO336" s="189"/>
      <c r="BP336" s="189"/>
      <c r="BQ336" s="189"/>
      <c r="BR336" s="189"/>
      <c r="BS336" s="189"/>
      <c r="BT336" s="189"/>
      <c r="BU336" s="189"/>
      <c r="BV336" s="189"/>
      <c r="BW336" s="189"/>
      <c r="BX336" s="189"/>
      <c r="BY336" s="189"/>
      <c r="BZ336" s="189"/>
      <c r="CA336" s="189"/>
      <c r="CB336" s="189"/>
      <c r="CC336" s="189"/>
      <c r="CD336" s="189"/>
      <c r="CE336" s="189"/>
      <c r="CF336" s="189"/>
      <c r="CG336" s="189"/>
      <c r="CH336" s="189"/>
      <c r="CI336" s="189"/>
      <c r="CJ336" s="189"/>
      <c r="CK336" s="189"/>
      <c r="CL336" s="189"/>
      <c r="CM336" s="189"/>
      <c r="CN336" s="189"/>
      <c r="CO336" s="189"/>
      <c r="CP336" s="189"/>
      <c r="CQ336" s="189"/>
      <c r="CR336" s="189"/>
      <c r="CS336" s="189"/>
      <c r="CT336" s="189"/>
      <c r="CU336" s="189"/>
      <c r="CV336" s="189"/>
      <c r="CW336" s="189"/>
      <c r="CX336" s="189"/>
      <c r="CY336" s="189"/>
      <c r="CZ336" s="189"/>
      <c r="DA336" s="189"/>
      <c r="DB336" s="189"/>
      <c r="DC336" s="189"/>
      <c r="DD336" s="189"/>
      <c r="DE336" s="189"/>
      <c r="DF336" s="189"/>
      <c r="DG336" s="189"/>
      <c r="DH336" s="189"/>
      <c r="DI336" s="189"/>
      <c r="DJ336" s="189"/>
      <c r="DK336" s="189"/>
      <c r="DL336" s="189"/>
      <c r="DM336" s="189"/>
      <c r="DN336" s="189"/>
      <c r="DO336" s="189"/>
      <c r="DP336" s="189"/>
      <c r="DQ336" s="189"/>
      <c r="DR336" s="189"/>
      <c r="DS336" s="189"/>
      <c r="DT336" s="189"/>
      <c r="DU336" s="189"/>
      <c r="DV336" s="189"/>
      <c r="DW336" s="189"/>
      <c r="DX336" s="189"/>
      <c r="DY336" s="189"/>
      <c r="DZ336" s="189"/>
      <c r="EA336" s="189"/>
      <c r="EB336" s="189"/>
      <c r="EC336" s="189"/>
      <c r="ED336" s="189"/>
      <c r="EE336" s="189"/>
      <c r="EF336" s="189"/>
      <c r="EG336" s="189"/>
      <c r="EH336" s="189"/>
      <c r="EI336" s="189"/>
      <c r="EJ336" s="189"/>
      <c r="EK336" s="189"/>
      <c r="EL336" s="189"/>
      <c r="EM336" s="189"/>
      <c r="EN336" s="189"/>
      <c r="EO336" s="189"/>
      <c r="EP336" s="189"/>
      <c r="EQ336" s="189"/>
      <c r="ER336" s="189"/>
      <c r="ES336" s="189"/>
      <c r="ET336" s="189"/>
      <c r="EU336" s="189"/>
      <c r="EV336" s="189"/>
      <c r="EW336" s="189"/>
      <c r="EX336" s="189"/>
      <c r="EY336" s="189"/>
      <c r="EZ336" s="189"/>
      <c r="FA336" s="189"/>
      <c r="FB336" s="189"/>
      <c r="FC336" s="189"/>
      <c r="FD336" s="189"/>
      <c r="FE336" s="189"/>
    </row>
    <row r="337" spans="1:161" ht="15">
      <c r="A337" s="181"/>
      <c r="B337" s="182">
        <v>6</v>
      </c>
      <c r="C337" s="176" t="s">
        <v>1387</v>
      </c>
      <c r="D337" s="182">
        <f t="shared" si="5"/>
        <v>2014</v>
      </c>
      <c r="E337" s="176" t="s">
        <v>1424</v>
      </c>
      <c r="F337" s="176" t="s">
        <v>1425</v>
      </c>
      <c r="G337" s="190" t="s">
        <v>315</v>
      </c>
      <c r="H337" s="191" t="s">
        <v>970</v>
      </c>
      <c r="I337" s="220">
        <f>DTP!D50</f>
        <v>0</v>
      </c>
      <c r="J337" s="189"/>
      <c r="K337" s="189"/>
      <c r="L337" s="189"/>
      <c r="M337" s="189"/>
      <c r="N337" s="189"/>
      <c r="O337" s="189"/>
      <c r="P337" s="189"/>
      <c r="Q337" s="189"/>
      <c r="R337" s="189"/>
      <c r="S337" s="189"/>
      <c r="T337" s="189"/>
      <c r="U337" s="189"/>
      <c r="V337" s="189"/>
      <c r="W337" s="189"/>
      <c r="X337" s="189"/>
      <c r="Y337" s="189"/>
      <c r="Z337" s="189"/>
      <c r="AA337" s="189"/>
      <c r="AB337" s="189"/>
      <c r="AC337" s="189"/>
      <c r="AD337" s="189"/>
      <c r="AE337" s="189"/>
      <c r="AF337" s="189"/>
      <c r="AG337" s="189"/>
      <c r="AH337" s="189"/>
      <c r="AI337" s="189"/>
      <c r="AJ337" s="189"/>
      <c r="AK337" s="189"/>
      <c r="AL337" s="189"/>
      <c r="AM337" s="189"/>
      <c r="AN337" s="189"/>
      <c r="AO337" s="189"/>
      <c r="AP337" s="189"/>
      <c r="AQ337" s="189"/>
      <c r="AR337" s="189"/>
      <c r="AS337" s="189"/>
      <c r="AT337" s="189"/>
      <c r="AU337" s="189"/>
      <c r="AV337" s="189"/>
      <c r="AW337" s="189"/>
      <c r="AX337" s="189"/>
      <c r="AY337" s="189"/>
      <c r="AZ337" s="189"/>
      <c r="BA337" s="189"/>
      <c r="BB337" s="189"/>
      <c r="BC337" s="189"/>
      <c r="BD337" s="189"/>
      <c r="BE337" s="189"/>
      <c r="BF337" s="189"/>
      <c r="BG337" s="189"/>
      <c r="BH337" s="189"/>
      <c r="BI337" s="189"/>
      <c r="BJ337" s="189"/>
      <c r="BK337" s="189"/>
      <c r="BL337" s="189"/>
      <c r="BM337" s="189"/>
      <c r="BN337" s="189"/>
      <c r="BO337" s="189"/>
      <c r="BP337" s="189"/>
      <c r="BQ337" s="189"/>
      <c r="BR337" s="189"/>
      <c r="BS337" s="189"/>
      <c r="BT337" s="189"/>
      <c r="BU337" s="189"/>
      <c r="BV337" s="189"/>
      <c r="BW337" s="189"/>
      <c r="BX337" s="189"/>
      <c r="BY337" s="189"/>
      <c r="BZ337" s="189"/>
      <c r="CA337" s="189"/>
      <c r="CB337" s="189"/>
      <c r="CC337" s="189"/>
      <c r="CD337" s="189"/>
      <c r="CE337" s="189"/>
      <c r="CF337" s="189"/>
      <c r="CG337" s="189"/>
      <c r="CH337" s="189"/>
      <c r="CI337" s="189"/>
      <c r="CJ337" s="189"/>
      <c r="CK337" s="189"/>
      <c r="CL337" s="189"/>
      <c r="CM337" s="189"/>
      <c r="CN337" s="189"/>
      <c r="CO337" s="189"/>
      <c r="CP337" s="189"/>
      <c r="CQ337" s="189"/>
      <c r="CR337" s="189"/>
      <c r="CS337" s="189"/>
      <c r="CT337" s="189"/>
      <c r="CU337" s="189"/>
      <c r="CV337" s="189"/>
      <c r="CW337" s="189"/>
      <c r="CX337" s="189"/>
      <c r="CY337" s="189"/>
      <c r="CZ337" s="189"/>
      <c r="DA337" s="189"/>
      <c r="DB337" s="189"/>
      <c r="DC337" s="189"/>
      <c r="DD337" s="189"/>
      <c r="DE337" s="189"/>
      <c r="DF337" s="189"/>
      <c r="DG337" s="189"/>
      <c r="DH337" s="189"/>
      <c r="DI337" s="189"/>
      <c r="DJ337" s="189"/>
      <c r="DK337" s="189"/>
      <c r="DL337" s="189"/>
      <c r="DM337" s="189"/>
      <c r="DN337" s="189"/>
      <c r="DO337" s="189"/>
      <c r="DP337" s="189"/>
      <c r="DQ337" s="189"/>
      <c r="DR337" s="189"/>
      <c r="DS337" s="189"/>
      <c r="DT337" s="189"/>
      <c r="DU337" s="189"/>
      <c r="DV337" s="189"/>
      <c r="DW337" s="189"/>
      <c r="DX337" s="189"/>
      <c r="DY337" s="189"/>
      <c r="DZ337" s="189"/>
      <c r="EA337" s="189"/>
      <c r="EB337" s="189"/>
      <c r="EC337" s="189"/>
      <c r="ED337" s="189"/>
      <c r="EE337" s="189"/>
      <c r="EF337" s="189"/>
      <c r="EG337" s="189"/>
      <c r="EH337" s="189"/>
      <c r="EI337" s="189"/>
      <c r="EJ337" s="189"/>
      <c r="EK337" s="189"/>
      <c r="EL337" s="189"/>
      <c r="EM337" s="189"/>
      <c r="EN337" s="189"/>
      <c r="EO337" s="189"/>
      <c r="EP337" s="189"/>
      <c r="EQ337" s="189"/>
      <c r="ER337" s="189"/>
      <c r="ES337" s="189"/>
      <c r="ET337" s="189"/>
      <c r="EU337" s="189"/>
      <c r="EV337" s="189"/>
      <c r="EW337" s="189"/>
      <c r="EX337" s="189"/>
      <c r="EY337" s="189"/>
      <c r="EZ337" s="189"/>
      <c r="FA337" s="189"/>
      <c r="FB337" s="189"/>
      <c r="FC337" s="189"/>
      <c r="FD337" s="189"/>
      <c r="FE337" s="189"/>
    </row>
    <row r="338" spans="1:161" ht="15">
      <c r="A338" s="181"/>
      <c r="B338" s="182">
        <v>6</v>
      </c>
      <c r="C338" s="176" t="s">
        <v>1387</v>
      </c>
      <c r="D338" s="182">
        <f t="shared" si="5"/>
        <v>2014</v>
      </c>
      <c r="E338" s="176" t="s">
        <v>1426</v>
      </c>
      <c r="F338" s="176" t="s">
        <v>1427</v>
      </c>
      <c r="G338" s="190" t="s">
        <v>315</v>
      </c>
      <c r="H338" s="191" t="s">
        <v>970</v>
      </c>
      <c r="I338" s="220">
        <f>DTP!D51</f>
        <v>0</v>
      </c>
      <c r="J338" s="189"/>
      <c r="K338" s="189"/>
      <c r="L338" s="189"/>
      <c r="M338" s="189"/>
      <c r="N338" s="189"/>
      <c r="O338" s="189"/>
      <c r="P338" s="189"/>
      <c r="Q338" s="189"/>
      <c r="R338" s="189"/>
      <c r="S338" s="189"/>
      <c r="T338" s="189"/>
      <c r="U338" s="189"/>
      <c r="V338" s="189"/>
      <c r="W338" s="189"/>
      <c r="X338" s="189"/>
      <c r="Y338" s="189"/>
      <c r="Z338" s="189"/>
      <c r="AA338" s="189"/>
      <c r="AB338" s="189"/>
      <c r="AC338" s="189"/>
      <c r="AD338" s="189"/>
      <c r="AE338" s="189"/>
      <c r="AF338" s="189"/>
      <c r="AG338" s="189"/>
      <c r="AH338" s="189"/>
      <c r="AI338" s="189"/>
      <c r="AJ338" s="189"/>
      <c r="AK338" s="189"/>
      <c r="AL338" s="189"/>
      <c r="AM338" s="189"/>
      <c r="AN338" s="189"/>
      <c r="AO338" s="189"/>
      <c r="AP338" s="189"/>
      <c r="AQ338" s="189"/>
      <c r="AR338" s="189"/>
      <c r="AS338" s="189"/>
      <c r="AT338" s="189"/>
      <c r="AU338" s="189"/>
      <c r="AV338" s="189"/>
      <c r="AW338" s="189"/>
      <c r="AX338" s="189"/>
      <c r="AY338" s="189"/>
      <c r="AZ338" s="189"/>
      <c r="BA338" s="189"/>
      <c r="BB338" s="189"/>
      <c r="BC338" s="189"/>
      <c r="BD338" s="189"/>
      <c r="BE338" s="189"/>
      <c r="BF338" s="189"/>
      <c r="BG338" s="189"/>
      <c r="BH338" s="189"/>
      <c r="BI338" s="189"/>
      <c r="BJ338" s="189"/>
      <c r="BK338" s="189"/>
      <c r="BL338" s="189"/>
      <c r="BM338" s="189"/>
      <c r="BN338" s="189"/>
      <c r="BO338" s="189"/>
      <c r="BP338" s="189"/>
      <c r="BQ338" s="189"/>
      <c r="BR338" s="189"/>
      <c r="BS338" s="189"/>
      <c r="BT338" s="189"/>
      <c r="BU338" s="189"/>
      <c r="BV338" s="189"/>
      <c r="BW338" s="189"/>
      <c r="BX338" s="189"/>
      <c r="BY338" s="189"/>
      <c r="BZ338" s="189"/>
      <c r="CA338" s="189"/>
      <c r="CB338" s="189"/>
      <c r="CC338" s="189"/>
      <c r="CD338" s="189"/>
      <c r="CE338" s="189"/>
      <c r="CF338" s="189"/>
      <c r="CG338" s="189"/>
      <c r="CH338" s="189"/>
      <c r="CI338" s="189"/>
      <c r="CJ338" s="189"/>
      <c r="CK338" s="189"/>
      <c r="CL338" s="189"/>
      <c r="CM338" s="189"/>
      <c r="CN338" s="189"/>
      <c r="CO338" s="189"/>
      <c r="CP338" s="189"/>
      <c r="CQ338" s="189"/>
      <c r="CR338" s="189"/>
      <c r="CS338" s="189"/>
      <c r="CT338" s="189"/>
      <c r="CU338" s="189"/>
      <c r="CV338" s="189"/>
      <c r="CW338" s="189"/>
      <c r="CX338" s="189"/>
      <c r="CY338" s="189"/>
      <c r="CZ338" s="189"/>
      <c r="DA338" s="189"/>
      <c r="DB338" s="189"/>
      <c r="DC338" s="189"/>
      <c r="DD338" s="189"/>
      <c r="DE338" s="189"/>
      <c r="DF338" s="189"/>
      <c r="DG338" s="189"/>
      <c r="DH338" s="189"/>
      <c r="DI338" s="189"/>
      <c r="DJ338" s="189"/>
      <c r="DK338" s="189"/>
      <c r="DL338" s="189"/>
      <c r="DM338" s="189"/>
      <c r="DN338" s="189"/>
      <c r="DO338" s="189"/>
      <c r="DP338" s="189"/>
      <c r="DQ338" s="189"/>
      <c r="DR338" s="189"/>
      <c r="DS338" s="189"/>
      <c r="DT338" s="189"/>
      <c r="DU338" s="189"/>
      <c r="DV338" s="189"/>
      <c r="DW338" s="189"/>
      <c r="DX338" s="189"/>
      <c r="DY338" s="189"/>
      <c r="DZ338" s="189"/>
      <c r="EA338" s="189"/>
      <c r="EB338" s="189"/>
      <c r="EC338" s="189"/>
      <c r="ED338" s="189"/>
      <c r="EE338" s="189"/>
      <c r="EF338" s="189"/>
      <c r="EG338" s="189"/>
      <c r="EH338" s="189"/>
      <c r="EI338" s="189"/>
      <c r="EJ338" s="189"/>
      <c r="EK338" s="189"/>
      <c r="EL338" s="189"/>
      <c r="EM338" s="189"/>
      <c r="EN338" s="189"/>
      <c r="EO338" s="189"/>
      <c r="EP338" s="189"/>
      <c r="EQ338" s="189"/>
      <c r="ER338" s="189"/>
      <c r="ES338" s="189"/>
      <c r="ET338" s="189"/>
      <c r="EU338" s="189"/>
      <c r="EV338" s="189"/>
      <c r="EW338" s="189"/>
      <c r="EX338" s="189"/>
      <c r="EY338" s="189"/>
      <c r="EZ338" s="189"/>
      <c r="FA338" s="189"/>
      <c r="FB338" s="189"/>
      <c r="FC338" s="189"/>
      <c r="FD338" s="189"/>
      <c r="FE338" s="189"/>
    </row>
    <row r="339" spans="1:161" ht="15">
      <c r="A339" s="181"/>
      <c r="B339" s="182">
        <v>6</v>
      </c>
      <c r="C339" s="176" t="s">
        <v>1387</v>
      </c>
      <c r="D339" s="182">
        <f t="shared" si="5"/>
        <v>2014</v>
      </c>
      <c r="E339" s="176" t="s">
        <v>1428</v>
      </c>
      <c r="F339" s="176" t="s">
        <v>1429</v>
      </c>
      <c r="G339" s="190" t="s">
        <v>315</v>
      </c>
      <c r="H339" s="191" t="s">
        <v>970</v>
      </c>
      <c r="I339" s="220">
        <f>DTP!D59</f>
        <v>0</v>
      </c>
      <c r="J339" s="189"/>
      <c r="K339" s="189"/>
      <c r="L339" s="189"/>
      <c r="M339" s="189"/>
      <c r="N339" s="189"/>
      <c r="O339" s="189"/>
      <c r="P339" s="189"/>
      <c r="Q339" s="189"/>
      <c r="R339" s="189"/>
      <c r="S339" s="189"/>
      <c r="T339" s="189"/>
      <c r="U339" s="189"/>
      <c r="V339" s="189"/>
      <c r="W339" s="189"/>
      <c r="X339" s="189"/>
      <c r="Y339" s="189"/>
      <c r="Z339" s="189"/>
      <c r="AA339" s="189"/>
      <c r="AB339" s="189"/>
      <c r="AC339" s="189"/>
      <c r="AD339" s="189"/>
      <c r="AE339" s="189"/>
      <c r="AF339" s="189"/>
      <c r="AG339" s="189"/>
      <c r="AH339" s="189"/>
      <c r="AI339" s="189"/>
      <c r="AJ339" s="189"/>
      <c r="AK339" s="189"/>
      <c r="AL339" s="189"/>
      <c r="AM339" s="189"/>
      <c r="AN339" s="189"/>
      <c r="AO339" s="189"/>
      <c r="AP339" s="189"/>
      <c r="AQ339" s="189"/>
      <c r="AR339" s="189"/>
      <c r="AS339" s="189"/>
      <c r="AT339" s="189"/>
      <c r="AU339" s="189"/>
      <c r="AV339" s="189"/>
      <c r="AW339" s="189"/>
      <c r="AX339" s="189"/>
      <c r="AY339" s="189"/>
      <c r="AZ339" s="189"/>
      <c r="BA339" s="189"/>
      <c r="BB339" s="189"/>
      <c r="BC339" s="189"/>
      <c r="BD339" s="189"/>
      <c r="BE339" s="189"/>
      <c r="BF339" s="189"/>
      <c r="BG339" s="189"/>
      <c r="BH339" s="189"/>
      <c r="BI339" s="189"/>
      <c r="BJ339" s="189"/>
      <c r="BK339" s="189"/>
      <c r="BL339" s="189"/>
      <c r="BM339" s="189"/>
      <c r="BN339" s="189"/>
      <c r="BO339" s="189"/>
      <c r="BP339" s="189"/>
      <c r="BQ339" s="189"/>
      <c r="BR339" s="189"/>
      <c r="BS339" s="189"/>
      <c r="BT339" s="189"/>
      <c r="BU339" s="189"/>
      <c r="BV339" s="189"/>
      <c r="BW339" s="189"/>
      <c r="BX339" s="189"/>
      <c r="BY339" s="189"/>
      <c r="BZ339" s="189"/>
      <c r="CA339" s="189"/>
      <c r="CB339" s="189"/>
      <c r="CC339" s="189"/>
      <c r="CD339" s="189"/>
      <c r="CE339" s="189"/>
      <c r="CF339" s="189"/>
      <c r="CG339" s="189"/>
      <c r="CH339" s="189"/>
      <c r="CI339" s="189"/>
      <c r="CJ339" s="189"/>
      <c r="CK339" s="189"/>
      <c r="CL339" s="189"/>
      <c r="CM339" s="189"/>
      <c r="CN339" s="189"/>
      <c r="CO339" s="189"/>
      <c r="CP339" s="189"/>
      <c r="CQ339" s="189"/>
      <c r="CR339" s="189"/>
      <c r="CS339" s="189"/>
      <c r="CT339" s="189"/>
      <c r="CU339" s="189"/>
      <c r="CV339" s="189"/>
      <c r="CW339" s="189"/>
      <c r="CX339" s="189"/>
      <c r="CY339" s="189"/>
      <c r="CZ339" s="189"/>
      <c r="DA339" s="189"/>
      <c r="DB339" s="189"/>
      <c r="DC339" s="189"/>
      <c r="DD339" s="189"/>
      <c r="DE339" s="189"/>
      <c r="DF339" s="189"/>
      <c r="DG339" s="189"/>
      <c r="DH339" s="189"/>
      <c r="DI339" s="189"/>
      <c r="DJ339" s="189"/>
      <c r="DK339" s="189"/>
      <c r="DL339" s="189"/>
      <c r="DM339" s="189"/>
      <c r="DN339" s="189"/>
      <c r="DO339" s="189"/>
      <c r="DP339" s="189"/>
      <c r="DQ339" s="189"/>
      <c r="DR339" s="189"/>
      <c r="DS339" s="189"/>
      <c r="DT339" s="189"/>
      <c r="DU339" s="189"/>
      <c r="DV339" s="189"/>
      <c r="DW339" s="189"/>
      <c r="DX339" s="189"/>
      <c r="DY339" s="189"/>
      <c r="DZ339" s="189"/>
      <c r="EA339" s="189"/>
      <c r="EB339" s="189"/>
      <c r="EC339" s="189"/>
      <c r="ED339" s="189"/>
      <c r="EE339" s="189"/>
      <c r="EF339" s="189"/>
      <c r="EG339" s="189"/>
      <c r="EH339" s="189"/>
      <c r="EI339" s="189"/>
      <c r="EJ339" s="189"/>
      <c r="EK339" s="189"/>
      <c r="EL339" s="189"/>
      <c r="EM339" s="189"/>
      <c r="EN339" s="189"/>
      <c r="EO339" s="189"/>
      <c r="EP339" s="189"/>
      <c r="EQ339" s="189"/>
      <c r="ER339" s="189"/>
      <c r="ES339" s="189"/>
      <c r="ET339" s="189"/>
      <c r="EU339" s="189"/>
      <c r="EV339" s="189"/>
      <c r="EW339" s="189"/>
      <c r="EX339" s="189"/>
      <c r="EY339" s="189"/>
      <c r="EZ339" s="189"/>
      <c r="FA339" s="189"/>
      <c r="FB339" s="189"/>
      <c r="FC339" s="189"/>
      <c r="FD339" s="189"/>
      <c r="FE339" s="189"/>
    </row>
    <row r="340" spans="1:161" ht="15">
      <c r="A340" s="181"/>
      <c r="B340" s="182">
        <v>6</v>
      </c>
      <c r="C340" s="176" t="s">
        <v>1387</v>
      </c>
      <c r="D340" s="182">
        <f t="shared" si="5"/>
        <v>2014</v>
      </c>
      <c r="E340" s="176" t="s">
        <v>1430</v>
      </c>
      <c r="F340" s="176" t="s">
        <v>1431</v>
      </c>
      <c r="G340" s="190" t="s">
        <v>315</v>
      </c>
      <c r="H340" s="191" t="s">
        <v>970</v>
      </c>
      <c r="I340" s="220">
        <f>DTP!D60</f>
        <v>0</v>
      </c>
      <c r="J340" s="189"/>
      <c r="K340" s="189"/>
      <c r="L340" s="189"/>
      <c r="M340" s="189"/>
      <c r="N340" s="189"/>
      <c r="O340" s="189"/>
      <c r="P340" s="189"/>
      <c r="Q340" s="189"/>
      <c r="R340" s="189"/>
      <c r="S340" s="189"/>
      <c r="T340" s="189"/>
      <c r="U340" s="189"/>
      <c r="V340" s="189"/>
      <c r="W340" s="189"/>
      <c r="X340" s="189"/>
      <c r="Y340" s="189"/>
      <c r="Z340" s="189"/>
      <c r="AA340" s="189"/>
      <c r="AB340" s="189"/>
      <c r="AC340" s="189"/>
      <c r="AD340" s="189"/>
      <c r="AE340" s="189"/>
      <c r="AF340" s="189"/>
      <c r="AG340" s="189"/>
      <c r="AH340" s="189"/>
      <c r="AI340" s="189"/>
      <c r="AJ340" s="189"/>
      <c r="AK340" s="189"/>
      <c r="AL340" s="189"/>
      <c r="AM340" s="189"/>
      <c r="AN340" s="189"/>
      <c r="AO340" s="189"/>
      <c r="AP340" s="189"/>
      <c r="AQ340" s="189"/>
      <c r="AR340" s="189"/>
      <c r="AS340" s="189"/>
      <c r="AT340" s="189"/>
      <c r="AU340" s="189"/>
      <c r="AV340" s="189"/>
      <c r="AW340" s="189"/>
      <c r="AX340" s="189"/>
      <c r="AY340" s="189"/>
      <c r="AZ340" s="189"/>
      <c r="BA340" s="189"/>
      <c r="BB340" s="189"/>
      <c r="BC340" s="189"/>
      <c r="BD340" s="189"/>
      <c r="BE340" s="189"/>
      <c r="BF340" s="189"/>
      <c r="BG340" s="189"/>
      <c r="BH340" s="189"/>
      <c r="BI340" s="189"/>
      <c r="BJ340" s="189"/>
      <c r="BK340" s="189"/>
      <c r="BL340" s="189"/>
      <c r="BM340" s="189"/>
      <c r="BN340" s="189"/>
      <c r="BO340" s="189"/>
      <c r="BP340" s="189"/>
      <c r="BQ340" s="189"/>
      <c r="BR340" s="189"/>
      <c r="BS340" s="189"/>
      <c r="BT340" s="189"/>
      <c r="BU340" s="189"/>
      <c r="BV340" s="189"/>
      <c r="BW340" s="189"/>
      <c r="BX340" s="189"/>
      <c r="BY340" s="189"/>
      <c r="BZ340" s="189"/>
      <c r="CA340" s="189"/>
      <c r="CB340" s="189"/>
      <c r="CC340" s="189"/>
      <c r="CD340" s="189"/>
      <c r="CE340" s="189"/>
      <c r="CF340" s="189"/>
      <c r="CG340" s="189"/>
      <c r="CH340" s="189"/>
      <c r="CI340" s="189"/>
      <c r="CJ340" s="189"/>
      <c r="CK340" s="189"/>
      <c r="CL340" s="189"/>
      <c r="CM340" s="189"/>
      <c r="CN340" s="189"/>
      <c r="CO340" s="189"/>
      <c r="CP340" s="189"/>
      <c r="CQ340" s="189"/>
      <c r="CR340" s="189"/>
      <c r="CS340" s="189"/>
      <c r="CT340" s="189"/>
      <c r="CU340" s="189"/>
      <c r="CV340" s="189"/>
      <c r="CW340" s="189"/>
      <c r="CX340" s="189"/>
      <c r="CY340" s="189"/>
      <c r="CZ340" s="189"/>
      <c r="DA340" s="189"/>
      <c r="DB340" s="189"/>
      <c r="DC340" s="189"/>
      <c r="DD340" s="189"/>
      <c r="DE340" s="189"/>
      <c r="DF340" s="189"/>
      <c r="DG340" s="189"/>
      <c r="DH340" s="189"/>
      <c r="DI340" s="189"/>
      <c r="DJ340" s="189"/>
      <c r="DK340" s="189"/>
      <c r="DL340" s="189"/>
      <c r="DM340" s="189"/>
      <c r="DN340" s="189"/>
      <c r="DO340" s="189"/>
      <c r="DP340" s="189"/>
      <c r="DQ340" s="189"/>
      <c r="DR340" s="189"/>
      <c r="DS340" s="189"/>
      <c r="DT340" s="189"/>
      <c r="DU340" s="189"/>
      <c r="DV340" s="189"/>
      <c r="DW340" s="189"/>
      <c r="DX340" s="189"/>
      <c r="DY340" s="189"/>
      <c r="DZ340" s="189"/>
      <c r="EA340" s="189"/>
      <c r="EB340" s="189"/>
      <c r="EC340" s="189"/>
      <c r="ED340" s="189"/>
      <c r="EE340" s="189"/>
      <c r="EF340" s="189"/>
      <c r="EG340" s="189"/>
      <c r="EH340" s="189"/>
      <c r="EI340" s="189"/>
      <c r="EJ340" s="189"/>
      <c r="EK340" s="189"/>
      <c r="EL340" s="189"/>
      <c r="EM340" s="189"/>
      <c r="EN340" s="189"/>
      <c r="EO340" s="189"/>
      <c r="EP340" s="189"/>
      <c r="EQ340" s="189"/>
      <c r="ER340" s="189"/>
      <c r="ES340" s="189"/>
      <c r="ET340" s="189"/>
      <c r="EU340" s="189"/>
      <c r="EV340" s="189"/>
      <c r="EW340" s="189"/>
      <c r="EX340" s="189"/>
      <c r="EY340" s="189"/>
      <c r="EZ340" s="189"/>
      <c r="FA340" s="189"/>
      <c r="FB340" s="189"/>
      <c r="FC340" s="189"/>
      <c r="FD340" s="189"/>
      <c r="FE340" s="189"/>
    </row>
    <row r="341" spans="1:161" ht="15">
      <c r="A341" s="181"/>
      <c r="B341" s="182">
        <v>6</v>
      </c>
      <c r="C341" s="176" t="s">
        <v>1387</v>
      </c>
      <c r="D341" s="182">
        <f t="shared" si="5"/>
        <v>2014</v>
      </c>
      <c r="E341" s="176" t="s">
        <v>1432</v>
      </c>
      <c r="F341" s="176" t="s">
        <v>1433</v>
      </c>
      <c r="G341" s="190" t="s">
        <v>315</v>
      </c>
      <c r="H341" s="191" t="s">
        <v>970</v>
      </c>
      <c r="I341" s="220">
        <f>DTP!D61</f>
        <v>0</v>
      </c>
      <c r="J341" s="189"/>
      <c r="K341" s="189"/>
      <c r="L341" s="189"/>
      <c r="M341" s="189"/>
      <c r="N341" s="189"/>
      <c r="O341" s="189"/>
      <c r="P341" s="189"/>
      <c r="Q341" s="189"/>
      <c r="R341" s="189"/>
      <c r="S341" s="189"/>
      <c r="T341" s="189"/>
      <c r="U341" s="189"/>
      <c r="V341" s="189"/>
      <c r="W341" s="189"/>
      <c r="X341" s="189"/>
      <c r="Y341" s="189"/>
      <c r="Z341" s="189"/>
      <c r="AA341" s="189"/>
      <c r="AB341" s="189"/>
      <c r="AC341" s="189"/>
      <c r="AD341" s="189"/>
      <c r="AE341" s="189"/>
      <c r="AF341" s="189"/>
      <c r="AG341" s="189"/>
      <c r="AH341" s="189"/>
      <c r="AI341" s="189"/>
      <c r="AJ341" s="189"/>
      <c r="AK341" s="189"/>
      <c r="AL341" s="189"/>
      <c r="AM341" s="189"/>
      <c r="AN341" s="189"/>
      <c r="AO341" s="189"/>
      <c r="AP341" s="189"/>
      <c r="AQ341" s="189"/>
      <c r="AR341" s="189"/>
      <c r="AS341" s="189"/>
      <c r="AT341" s="189"/>
      <c r="AU341" s="189"/>
      <c r="AV341" s="189"/>
      <c r="AW341" s="189"/>
      <c r="AX341" s="189"/>
      <c r="AY341" s="189"/>
      <c r="AZ341" s="189"/>
      <c r="BA341" s="189"/>
      <c r="BB341" s="189"/>
      <c r="BC341" s="189"/>
      <c r="BD341" s="189"/>
      <c r="BE341" s="189"/>
      <c r="BF341" s="189"/>
      <c r="BG341" s="189"/>
      <c r="BH341" s="189"/>
      <c r="BI341" s="189"/>
      <c r="BJ341" s="189"/>
      <c r="BK341" s="189"/>
      <c r="BL341" s="189"/>
      <c r="BM341" s="189"/>
      <c r="BN341" s="189"/>
      <c r="BO341" s="189"/>
      <c r="BP341" s="189"/>
      <c r="BQ341" s="189"/>
      <c r="BR341" s="189"/>
      <c r="BS341" s="189"/>
      <c r="BT341" s="189"/>
      <c r="BU341" s="189"/>
      <c r="BV341" s="189"/>
      <c r="BW341" s="189"/>
      <c r="BX341" s="189"/>
      <c r="BY341" s="189"/>
      <c r="BZ341" s="189"/>
      <c r="CA341" s="189"/>
      <c r="CB341" s="189"/>
      <c r="CC341" s="189"/>
      <c r="CD341" s="189"/>
      <c r="CE341" s="189"/>
      <c r="CF341" s="189"/>
      <c r="CG341" s="189"/>
      <c r="CH341" s="189"/>
      <c r="CI341" s="189"/>
      <c r="CJ341" s="189"/>
      <c r="CK341" s="189"/>
      <c r="CL341" s="189"/>
      <c r="CM341" s="189"/>
      <c r="CN341" s="189"/>
      <c r="CO341" s="189"/>
      <c r="CP341" s="189"/>
      <c r="CQ341" s="189"/>
      <c r="CR341" s="189"/>
      <c r="CS341" s="189"/>
      <c r="CT341" s="189"/>
      <c r="CU341" s="189"/>
      <c r="CV341" s="189"/>
      <c r="CW341" s="189"/>
      <c r="CX341" s="189"/>
      <c r="CY341" s="189"/>
      <c r="CZ341" s="189"/>
      <c r="DA341" s="189"/>
      <c r="DB341" s="189"/>
      <c r="DC341" s="189"/>
      <c r="DD341" s="189"/>
      <c r="DE341" s="189"/>
      <c r="DF341" s="189"/>
      <c r="DG341" s="189"/>
      <c r="DH341" s="189"/>
      <c r="DI341" s="189"/>
      <c r="DJ341" s="189"/>
      <c r="DK341" s="189"/>
      <c r="DL341" s="189"/>
      <c r="DM341" s="189"/>
      <c r="DN341" s="189"/>
      <c r="DO341" s="189"/>
      <c r="DP341" s="189"/>
      <c r="DQ341" s="189"/>
      <c r="DR341" s="189"/>
      <c r="DS341" s="189"/>
      <c r="DT341" s="189"/>
      <c r="DU341" s="189"/>
      <c r="DV341" s="189"/>
      <c r="DW341" s="189"/>
      <c r="DX341" s="189"/>
      <c r="DY341" s="189"/>
      <c r="DZ341" s="189"/>
      <c r="EA341" s="189"/>
      <c r="EB341" s="189"/>
      <c r="EC341" s="189"/>
      <c r="ED341" s="189"/>
      <c r="EE341" s="189"/>
      <c r="EF341" s="189"/>
      <c r="EG341" s="189"/>
      <c r="EH341" s="189"/>
      <c r="EI341" s="189"/>
      <c r="EJ341" s="189"/>
      <c r="EK341" s="189"/>
      <c r="EL341" s="189"/>
      <c r="EM341" s="189"/>
      <c r="EN341" s="189"/>
      <c r="EO341" s="189"/>
      <c r="EP341" s="189"/>
      <c r="EQ341" s="189"/>
      <c r="ER341" s="189"/>
      <c r="ES341" s="189"/>
      <c r="ET341" s="189"/>
      <c r="EU341" s="189"/>
      <c r="EV341" s="189"/>
      <c r="EW341" s="189"/>
      <c r="EX341" s="189"/>
      <c r="EY341" s="189"/>
      <c r="EZ341" s="189"/>
      <c r="FA341" s="189"/>
      <c r="FB341" s="189"/>
      <c r="FC341" s="189"/>
      <c r="FD341" s="189"/>
      <c r="FE341" s="189"/>
    </row>
    <row r="342" spans="1:161" ht="15">
      <c r="A342" s="181"/>
      <c r="B342" s="182">
        <v>6</v>
      </c>
      <c r="C342" s="176" t="s">
        <v>1387</v>
      </c>
      <c r="D342" s="182">
        <f t="shared" si="5"/>
        <v>2014</v>
      </c>
      <c r="E342" s="176" t="s">
        <v>1434</v>
      </c>
      <c r="F342" s="176" t="s">
        <v>1435</v>
      </c>
      <c r="G342" s="190" t="s">
        <v>315</v>
      </c>
      <c r="H342" s="191" t="s">
        <v>970</v>
      </c>
      <c r="I342" s="220">
        <f>DTP!D62</f>
        <v>0</v>
      </c>
      <c r="J342" s="189"/>
      <c r="K342" s="189"/>
      <c r="L342" s="189"/>
      <c r="M342" s="189"/>
      <c r="N342" s="189"/>
      <c r="O342" s="189"/>
      <c r="P342" s="189"/>
      <c r="Q342" s="189"/>
      <c r="R342" s="189"/>
      <c r="S342" s="189"/>
      <c r="T342" s="189"/>
      <c r="U342" s="189"/>
      <c r="V342" s="189"/>
      <c r="W342" s="189"/>
      <c r="X342" s="189"/>
      <c r="Y342" s="189"/>
      <c r="Z342" s="189"/>
      <c r="AA342" s="189"/>
      <c r="AB342" s="189"/>
      <c r="AC342" s="189"/>
      <c r="AD342" s="189"/>
      <c r="AE342" s="189"/>
      <c r="AF342" s="189"/>
      <c r="AG342" s="189"/>
      <c r="AH342" s="189"/>
      <c r="AI342" s="189"/>
      <c r="AJ342" s="189"/>
      <c r="AK342" s="189"/>
      <c r="AL342" s="189"/>
      <c r="AM342" s="189"/>
      <c r="AN342" s="189"/>
      <c r="AO342" s="189"/>
      <c r="AP342" s="189"/>
      <c r="AQ342" s="189"/>
      <c r="AR342" s="189"/>
      <c r="AS342" s="189"/>
      <c r="AT342" s="189"/>
      <c r="AU342" s="189"/>
      <c r="AV342" s="189"/>
      <c r="AW342" s="189"/>
      <c r="AX342" s="189"/>
      <c r="AY342" s="189"/>
      <c r="AZ342" s="189"/>
      <c r="BA342" s="189"/>
      <c r="BB342" s="189"/>
      <c r="BC342" s="189"/>
      <c r="BD342" s="189"/>
      <c r="BE342" s="189"/>
      <c r="BF342" s="189"/>
      <c r="BG342" s="189"/>
      <c r="BH342" s="189"/>
      <c r="BI342" s="189"/>
      <c r="BJ342" s="189"/>
      <c r="BK342" s="189"/>
      <c r="BL342" s="189"/>
      <c r="BM342" s="189"/>
      <c r="BN342" s="189"/>
      <c r="BO342" s="189"/>
      <c r="BP342" s="189"/>
      <c r="BQ342" s="189"/>
      <c r="BR342" s="189"/>
      <c r="BS342" s="189"/>
      <c r="BT342" s="189"/>
      <c r="BU342" s="189"/>
      <c r="BV342" s="189"/>
      <c r="BW342" s="189"/>
      <c r="BX342" s="189"/>
      <c r="BY342" s="189"/>
      <c r="BZ342" s="189"/>
      <c r="CA342" s="189"/>
      <c r="CB342" s="189"/>
      <c r="CC342" s="189"/>
      <c r="CD342" s="189"/>
      <c r="CE342" s="189"/>
      <c r="CF342" s="189"/>
      <c r="CG342" s="189"/>
      <c r="CH342" s="189"/>
      <c r="CI342" s="189"/>
      <c r="CJ342" s="189"/>
      <c r="CK342" s="189"/>
      <c r="CL342" s="189"/>
      <c r="CM342" s="189"/>
      <c r="CN342" s="189"/>
      <c r="CO342" s="189"/>
      <c r="CP342" s="189"/>
      <c r="CQ342" s="189"/>
      <c r="CR342" s="189"/>
      <c r="CS342" s="189"/>
      <c r="CT342" s="189"/>
      <c r="CU342" s="189"/>
      <c r="CV342" s="189"/>
      <c r="CW342" s="189"/>
      <c r="CX342" s="189"/>
      <c r="CY342" s="189"/>
      <c r="CZ342" s="189"/>
      <c r="DA342" s="189"/>
      <c r="DB342" s="189"/>
      <c r="DC342" s="189"/>
      <c r="DD342" s="189"/>
      <c r="DE342" s="189"/>
      <c r="DF342" s="189"/>
      <c r="DG342" s="189"/>
      <c r="DH342" s="189"/>
      <c r="DI342" s="189"/>
      <c r="DJ342" s="189"/>
      <c r="DK342" s="189"/>
      <c r="DL342" s="189"/>
      <c r="DM342" s="189"/>
      <c r="DN342" s="189"/>
      <c r="DO342" s="189"/>
      <c r="DP342" s="189"/>
      <c r="DQ342" s="189"/>
      <c r="DR342" s="189"/>
      <c r="DS342" s="189"/>
      <c r="DT342" s="189"/>
      <c r="DU342" s="189"/>
      <c r="DV342" s="189"/>
      <c r="DW342" s="189"/>
      <c r="DX342" s="189"/>
      <c r="DY342" s="189"/>
      <c r="DZ342" s="189"/>
      <c r="EA342" s="189"/>
      <c r="EB342" s="189"/>
      <c r="EC342" s="189"/>
      <c r="ED342" s="189"/>
      <c r="EE342" s="189"/>
      <c r="EF342" s="189"/>
      <c r="EG342" s="189"/>
      <c r="EH342" s="189"/>
      <c r="EI342" s="189"/>
      <c r="EJ342" s="189"/>
      <c r="EK342" s="189"/>
      <c r="EL342" s="189"/>
      <c r="EM342" s="189"/>
      <c r="EN342" s="189"/>
      <c r="EO342" s="189"/>
      <c r="EP342" s="189"/>
      <c r="EQ342" s="189"/>
      <c r="ER342" s="189"/>
      <c r="ES342" s="189"/>
      <c r="ET342" s="189"/>
      <c r="EU342" s="189"/>
      <c r="EV342" s="189"/>
      <c r="EW342" s="189"/>
      <c r="EX342" s="189"/>
      <c r="EY342" s="189"/>
      <c r="EZ342" s="189"/>
      <c r="FA342" s="189"/>
      <c r="FB342" s="189"/>
      <c r="FC342" s="189"/>
      <c r="FD342" s="189"/>
      <c r="FE342" s="189"/>
    </row>
    <row r="343" spans="1:161" ht="15">
      <c r="A343" s="181"/>
      <c r="B343" s="182">
        <v>6</v>
      </c>
      <c r="C343" s="176" t="s">
        <v>1387</v>
      </c>
      <c r="D343" s="182">
        <f t="shared" si="5"/>
        <v>2014</v>
      </c>
      <c r="E343" s="176" t="s">
        <v>1436</v>
      </c>
      <c r="F343" s="176" t="s">
        <v>1437</v>
      </c>
      <c r="G343" s="190" t="s">
        <v>315</v>
      </c>
      <c r="H343" s="191" t="s">
        <v>970</v>
      </c>
      <c r="I343" s="220">
        <f>DTP!D63</f>
        <v>0</v>
      </c>
      <c r="J343" s="189"/>
      <c r="K343" s="189"/>
      <c r="L343" s="189"/>
      <c r="M343" s="189"/>
      <c r="N343" s="189"/>
      <c r="O343" s="189"/>
      <c r="P343" s="189"/>
      <c r="Q343" s="189"/>
      <c r="R343" s="189"/>
      <c r="S343" s="189"/>
      <c r="T343" s="189"/>
      <c r="U343" s="189"/>
      <c r="V343" s="189"/>
      <c r="W343" s="189"/>
      <c r="X343" s="189"/>
      <c r="Y343" s="189"/>
      <c r="Z343" s="189"/>
      <c r="AA343" s="189"/>
      <c r="AB343" s="189"/>
      <c r="AC343" s="189"/>
      <c r="AD343" s="189"/>
      <c r="AE343" s="189"/>
      <c r="AF343" s="189"/>
      <c r="AG343" s="189"/>
      <c r="AH343" s="189"/>
      <c r="AI343" s="189"/>
      <c r="AJ343" s="189"/>
      <c r="AK343" s="189"/>
      <c r="AL343" s="189"/>
      <c r="AM343" s="189"/>
      <c r="AN343" s="189"/>
      <c r="AO343" s="189"/>
      <c r="AP343" s="189"/>
      <c r="AQ343" s="189"/>
      <c r="AR343" s="189"/>
      <c r="AS343" s="189"/>
      <c r="AT343" s="189"/>
      <c r="AU343" s="189"/>
      <c r="AV343" s="189"/>
      <c r="AW343" s="189"/>
      <c r="AX343" s="189"/>
      <c r="AY343" s="189"/>
      <c r="AZ343" s="189"/>
      <c r="BA343" s="189"/>
      <c r="BB343" s="189"/>
      <c r="BC343" s="189"/>
      <c r="BD343" s="189"/>
      <c r="BE343" s="189"/>
      <c r="BF343" s="189"/>
      <c r="BG343" s="189"/>
      <c r="BH343" s="189"/>
      <c r="BI343" s="189"/>
      <c r="BJ343" s="189"/>
      <c r="BK343" s="189"/>
      <c r="BL343" s="189"/>
      <c r="BM343" s="189"/>
      <c r="BN343" s="189"/>
      <c r="BO343" s="189"/>
      <c r="BP343" s="189"/>
      <c r="BQ343" s="189"/>
      <c r="BR343" s="189"/>
      <c r="BS343" s="189"/>
      <c r="BT343" s="189"/>
      <c r="BU343" s="189"/>
      <c r="BV343" s="189"/>
      <c r="BW343" s="189"/>
      <c r="BX343" s="189"/>
      <c r="BY343" s="189"/>
      <c r="BZ343" s="189"/>
      <c r="CA343" s="189"/>
      <c r="CB343" s="189"/>
      <c r="CC343" s="189"/>
      <c r="CD343" s="189"/>
      <c r="CE343" s="189"/>
      <c r="CF343" s="189"/>
      <c r="CG343" s="189"/>
      <c r="CH343" s="189"/>
      <c r="CI343" s="189"/>
      <c r="CJ343" s="189"/>
      <c r="CK343" s="189"/>
      <c r="CL343" s="189"/>
      <c r="CM343" s="189"/>
      <c r="CN343" s="189"/>
      <c r="CO343" s="189"/>
      <c r="CP343" s="189"/>
      <c r="CQ343" s="189"/>
      <c r="CR343" s="189"/>
      <c r="CS343" s="189"/>
      <c r="CT343" s="189"/>
      <c r="CU343" s="189"/>
      <c r="CV343" s="189"/>
      <c r="CW343" s="189"/>
      <c r="CX343" s="189"/>
      <c r="CY343" s="189"/>
      <c r="CZ343" s="189"/>
      <c r="DA343" s="189"/>
      <c r="DB343" s="189"/>
      <c r="DC343" s="189"/>
      <c r="DD343" s="189"/>
      <c r="DE343" s="189"/>
      <c r="DF343" s="189"/>
      <c r="DG343" s="189"/>
      <c r="DH343" s="189"/>
      <c r="DI343" s="189"/>
      <c r="DJ343" s="189"/>
      <c r="DK343" s="189"/>
      <c r="DL343" s="189"/>
      <c r="DM343" s="189"/>
      <c r="DN343" s="189"/>
      <c r="DO343" s="189"/>
      <c r="DP343" s="189"/>
      <c r="DQ343" s="189"/>
      <c r="DR343" s="189"/>
      <c r="DS343" s="189"/>
      <c r="DT343" s="189"/>
      <c r="DU343" s="189"/>
      <c r="DV343" s="189"/>
      <c r="DW343" s="189"/>
      <c r="DX343" s="189"/>
      <c r="DY343" s="189"/>
      <c r="DZ343" s="189"/>
      <c r="EA343" s="189"/>
      <c r="EB343" s="189"/>
      <c r="EC343" s="189"/>
      <c r="ED343" s="189"/>
      <c r="EE343" s="189"/>
      <c r="EF343" s="189"/>
      <c r="EG343" s="189"/>
      <c r="EH343" s="189"/>
      <c r="EI343" s="189"/>
      <c r="EJ343" s="189"/>
      <c r="EK343" s="189"/>
      <c r="EL343" s="189"/>
      <c r="EM343" s="189"/>
      <c r="EN343" s="189"/>
      <c r="EO343" s="189"/>
      <c r="EP343" s="189"/>
      <c r="EQ343" s="189"/>
      <c r="ER343" s="189"/>
      <c r="ES343" s="189"/>
      <c r="ET343" s="189"/>
      <c r="EU343" s="189"/>
      <c r="EV343" s="189"/>
      <c r="EW343" s="189"/>
      <c r="EX343" s="189"/>
      <c r="EY343" s="189"/>
      <c r="EZ343" s="189"/>
      <c r="FA343" s="189"/>
      <c r="FB343" s="189"/>
      <c r="FC343" s="189"/>
      <c r="FD343" s="189"/>
      <c r="FE343" s="189"/>
    </row>
    <row r="344" spans="1:161" ht="15">
      <c r="A344" s="181"/>
      <c r="B344" s="182">
        <v>6</v>
      </c>
      <c r="C344" s="176" t="s">
        <v>1387</v>
      </c>
      <c r="D344" s="182">
        <f t="shared" si="5"/>
        <v>2014</v>
      </c>
      <c r="E344" s="176" t="s">
        <v>1438</v>
      </c>
      <c r="F344" s="176" t="s">
        <v>1439</v>
      </c>
      <c r="G344" s="190" t="s">
        <v>315</v>
      </c>
      <c r="H344" s="191" t="s">
        <v>970</v>
      </c>
      <c r="I344" s="220">
        <f>DTP!D64</f>
        <v>0</v>
      </c>
      <c r="J344" s="189"/>
      <c r="K344" s="189"/>
      <c r="L344" s="189"/>
      <c r="M344" s="189"/>
      <c r="N344" s="189"/>
      <c r="O344" s="189"/>
      <c r="P344" s="189"/>
      <c r="Q344" s="189"/>
      <c r="R344" s="189"/>
      <c r="S344" s="189"/>
      <c r="T344" s="189"/>
      <c r="U344" s="189"/>
      <c r="V344" s="189"/>
      <c r="W344" s="189"/>
      <c r="X344" s="189"/>
      <c r="Y344" s="189"/>
      <c r="Z344" s="189"/>
      <c r="AA344" s="189"/>
      <c r="AB344" s="189"/>
      <c r="AC344" s="189"/>
      <c r="AD344" s="189"/>
      <c r="AE344" s="189"/>
      <c r="AF344" s="189"/>
      <c r="AG344" s="189"/>
      <c r="AH344" s="189"/>
      <c r="AI344" s="189"/>
      <c r="AJ344" s="189"/>
      <c r="AK344" s="189"/>
      <c r="AL344" s="189"/>
      <c r="AM344" s="189"/>
      <c r="AN344" s="189"/>
      <c r="AO344" s="189"/>
      <c r="AP344" s="189"/>
      <c r="AQ344" s="189"/>
      <c r="AR344" s="189"/>
      <c r="AS344" s="189"/>
      <c r="AT344" s="189"/>
      <c r="AU344" s="189"/>
      <c r="AV344" s="189"/>
      <c r="AW344" s="189"/>
      <c r="AX344" s="189"/>
      <c r="AY344" s="189"/>
      <c r="AZ344" s="189"/>
      <c r="BA344" s="189"/>
      <c r="BB344" s="189"/>
      <c r="BC344" s="189"/>
      <c r="BD344" s="189"/>
      <c r="BE344" s="189"/>
      <c r="BF344" s="189"/>
      <c r="BG344" s="189"/>
      <c r="BH344" s="189"/>
      <c r="BI344" s="189"/>
      <c r="BJ344" s="189"/>
      <c r="BK344" s="189"/>
      <c r="BL344" s="189"/>
      <c r="BM344" s="189"/>
      <c r="BN344" s="189"/>
      <c r="BO344" s="189"/>
      <c r="BP344" s="189"/>
      <c r="BQ344" s="189"/>
      <c r="BR344" s="189"/>
      <c r="BS344" s="189"/>
      <c r="BT344" s="189"/>
      <c r="BU344" s="189"/>
      <c r="BV344" s="189"/>
      <c r="BW344" s="189"/>
      <c r="BX344" s="189"/>
      <c r="BY344" s="189"/>
      <c r="BZ344" s="189"/>
      <c r="CA344" s="189"/>
      <c r="CB344" s="189"/>
      <c r="CC344" s="189"/>
      <c r="CD344" s="189"/>
      <c r="CE344" s="189"/>
      <c r="CF344" s="189"/>
      <c r="CG344" s="189"/>
      <c r="CH344" s="189"/>
      <c r="CI344" s="189"/>
      <c r="CJ344" s="189"/>
      <c r="CK344" s="189"/>
      <c r="CL344" s="189"/>
      <c r="CM344" s="189"/>
      <c r="CN344" s="189"/>
      <c r="CO344" s="189"/>
      <c r="CP344" s="189"/>
      <c r="CQ344" s="189"/>
      <c r="CR344" s="189"/>
      <c r="CS344" s="189"/>
      <c r="CT344" s="189"/>
      <c r="CU344" s="189"/>
      <c r="CV344" s="189"/>
      <c r="CW344" s="189"/>
      <c r="CX344" s="189"/>
      <c r="CY344" s="189"/>
      <c r="CZ344" s="189"/>
      <c r="DA344" s="189"/>
      <c r="DB344" s="189"/>
      <c r="DC344" s="189"/>
      <c r="DD344" s="189"/>
      <c r="DE344" s="189"/>
      <c r="DF344" s="189"/>
      <c r="DG344" s="189"/>
      <c r="DH344" s="189"/>
      <c r="DI344" s="189"/>
      <c r="DJ344" s="189"/>
      <c r="DK344" s="189"/>
      <c r="DL344" s="189"/>
      <c r="DM344" s="189"/>
      <c r="DN344" s="189"/>
      <c r="DO344" s="189"/>
      <c r="DP344" s="189"/>
      <c r="DQ344" s="189"/>
      <c r="DR344" s="189"/>
      <c r="DS344" s="189"/>
      <c r="DT344" s="189"/>
      <c r="DU344" s="189"/>
      <c r="DV344" s="189"/>
      <c r="DW344" s="189"/>
      <c r="DX344" s="189"/>
      <c r="DY344" s="189"/>
      <c r="DZ344" s="189"/>
      <c r="EA344" s="189"/>
      <c r="EB344" s="189"/>
      <c r="EC344" s="189"/>
      <c r="ED344" s="189"/>
      <c r="EE344" s="189"/>
      <c r="EF344" s="189"/>
      <c r="EG344" s="189"/>
      <c r="EH344" s="189"/>
      <c r="EI344" s="189"/>
      <c r="EJ344" s="189"/>
      <c r="EK344" s="189"/>
      <c r="EL344" s="189"/>
      <c r="EM344" s="189"/>
      <c r="EN344" s="189"/>
      <c r="EO344" s="189"/>
      <c r="EP344" s="189"/>
      <c r="EQ344" s="189"/>
      <c r="ER344" s="189"/>
      <c r="ES344" s="189"/>
      <c r="ET344" s="189"/>
      <c r="EU344" s="189"/>
      <c r="EV344" s="189"/>
      <c r="EW344" s="189"/>
      <c r="EX344" s="189"/>
      <c r="EY344" s="189"/>
      <c r="EZ344" s="189"/>
      <c r="FA344" s="189"/>
      <c r="FB344" s="189"/>
      <c r="FC344" s="189"/>
      <c r="FD344" s="189"/>
      <c r="FE344" s="189"/>
    </row>
    <row r="345" spans="1:161" ht="15">
      <c r="A345" s="181"/>
      <c r="B345" s="182">
        <v>6</v>
      </c>
      <c r="C345" s="176" t="s">
        <v>1387</v>
      </c>
      <c r="D345" s="182">
        <f t="shared" si="5"/>
        <v>2014</v>
      </c>
      <c r="E345" s="176" t="s">
        <v>1440</v>
      </c>
      <c r="F345" s="176" t="s">
        <v>1441</v>
      </c>
      <c r="G345" s="190" t="s">
        <v>315</v>
      </c>
      <c r="H345" s="191" t="s">
        <v>970</v>
      </c>
      <c r="I345" s="220">
        <f>DTP!D65</f>
        <v>0</v>
      </c>
      <c r="J345" s="189"/>
      <c r="K345" s="189"/>
      <c r="L345" s="189"/>
      <c r="M345" s="189"/>
      <c r="N345" s="189"/>
      <c r="O345" s="189"/>
      <c r="P345" s="189"/>
      <c r="Q345" s="189"/>
      <c r="R345" s="189"/>
      <c r="S345" s="189"/>
      <c r="T345" s="189"/>
      <c r="U345" s="189"/>
      <c r="V345" s="189"/>
      <c r="W345" s="189"/>
      <c r="X345" s="189"/>
      <c r="Y345" s="189"/>
      <c r="Z345" s="189"/>
      <c r="AA345" s="189"/>
      <c r="AB345" s="189"/>
      <c r="AC345" s="189"/>
      <c r="AD345" s="189"/>
      <c r="AE345" s="189"/>
      <c r="AF345" s="189"/>
      <c r="AG345" s="189"/>
      <c r="AH345" s="189"/>
      <c r="AI345" s="189"/>
      <c r="AJ345" s="189"/>
      <c r="AK345" s="189"/>
      <c r="AL345" s="189"/>
      <c r="AM345" s="189"/>
      <c r="AN345" s="189"/>
      <c r="AO345" s="189"/>
      <c r="AP345" s="189"/>
      <c r="AQ345" s="189"/>
      <c r="AR345" s="189"/>
      <c r="AS345" s="189"/>
      <c r="AT345" s="189"/>
      <c r="AU345" s="189"/>
      <c r="AV345" s="189"/>
      <c r="AW345" s="189"/>
      <c r="AX345" s="189"/>
      <c r="AY345" s="189"/>
      <c r="AZ345" s="189"/>
      <c r="BA345" s="189"/>
      <c r="BB345" s="189"/>
      <c r="BC345" s="189"/>
      <c r="BD345" s="189"/>
      <c r="BE345" s="189"/>
      <c r="BF345" s="189"/>
      <c r="BG345" s="189"/>
      <c r="BH345" s="189"/>
      <c r="BI345" s="189"/>
      <c r="BJ345" s="189"/>
      <c r="BK345" s="189"/>
      <c r="BL345" s="189"/>
      <c r="BM345" s="189"/>
      <c r="BN345" s="189"/>
      <c r="BO345" s="189"/>
      <c r="BP345" s="189"/>
      <c r="BQ345" s="189"/>
      <c r="BR345" s="189"/>
      <c r="BS345" s="189"/>
      <c r="BT345" s="189"/>
      <c r="BU345" s="189"/>
      <c r="BV345" s="189"/>
      <c r="BW345" s="189"/>
      <c r="BX345" s="189"/>
      <c r="BY345" s="189"/>
      <c r="BZ345" s="189"/>
      <c r="CA345" s="189"/>
      <c r="CB345" s="189"/>
      <c r="CC345" s="189"/>
      <c r="CD345" s="189"/>
      <c r="CE345" s="189"/>
      <c r="CF345" s="189"/>
      <c r="CG345" s="189"/>
      <c r="CH345" s="189"/>
      <c r="CI345" s="189"/>
      <c r="CJ345" s="189"/>
      <c r="CK345" s="189"/>
      <c r="CL345" s="189"/>
      <c r="CM345" s="189"/>
      <c r="CN345" s="189"/>
      <c r="CO345" s="189"/>
      <c r="CP345" s="189"/>
      <c r="CQ345" s="189"/>
      <c r="CR345" s="189"/>
      <c r="CS345" s="189"/>
      <c r="CT345" s="189"/>
      <c r="CU345" s="189"/>
      <c r="CV345" s="189"/>
      <c r="CW345" s="189"/>
      <c r="CX345" s="189"/>
      <c r="CY345" s="189"/>
      <c r="CZ345" s="189"/>
      <c r="DA345" s="189"/>
      <c r="DB345" s="189"/>
      <c r="DC345" s="189"/>
      <c r="DD345" s="189"/>
      <c r="DE345" s="189"/>
      <c r="DF345" s="189"/>
      <c r="DG345" s="189"/>
      <c r="DH345" s="189"/>
      <c r="DI345" s="189"/>
      <c r="DJ345" s="189"/>
      <c r="DK345" s="189"/>
      <c r="DL345" s="189"/>
      <c r="DM345" s="189"/>
      <c r="DN345" s="189"/>
      <c r="DO345" s="189"/>
      <c r="DP345" s="189"/>
      <c r="DQ345" s="189"/>
      <c r="DR345" s="189"/>
      <c r="DS345" s="189"/>
      <c r="DT345" s="189"/>
      <c r="DU345" s="189"/>
      <c r="DV345" s="189"/>
      <c r="DW345" s="189"/>
      <c r="DX345" s="189"/>
      <c r="DY345" s="189"/>
      <c r="DZ345" s="189"/>
      <c r="EA345" s="189"/>
      <c r="EB345" s="189"/>
      <c r="EC345" s="189"/>
      <c r="ED345" s="189"/>
      <c r="EE345" s="189"/>
      <c r="EF345" s="189"/>
      <c r="EG345" s="189"/>
      <c r="EH345" s="189"/>
      <c r="EI345" s="189"/>
      <c r="EJ345" s="189"/>
      <c r="EK345" s="189"/>
      <c r="EL345" s="189"/>
      <c r="EM345" s="189"/>
      <c r="EN345" s="189"/>
      <c r="EO345" s="189"/>
      <c r="EP345" s="189"/>
      <c r="EQ345" s="189"/>
      <c r="ER345" s="189"/>
      <c r="ES345" s="189"/>
      <c r="ET345" s="189"/>
      <c r="EU345" s="189"/>
      <c r="EV345" s="189"/>
      <c r="EW345" s="189"/>
      <c r="EX345" s="189"/>
      <c r="EY345" s="189"/>
      <c r="EZ345" s="189"/>
      <c r="FA345" s="189"/>
      <c r="FB345" s="189"/>
      <c r="FC345" s="189"/>
      <c r="FD345" s="189"/>
      <c r="FE345" s="189"/>
    </row>
    <row r="346" spans="1:161" ht="15">
      <c r="A346" s="181"/>
      <c r="B346" s="182">
        <v>6</v>
      </c>
      <c r="C346" s="176" t="s">
        <v>1387</v>
      </c>
      <c r="D346" s="182">
        <f t="shared" si="5"/>
        <v>2014</v>
      </c>
      <c r="E346" s="176" t="s">
        <v>1442</v>
      </c>
      <c r="F346" s="176" t="s">
        <v>1443</v>
      </c>
      <c r="G346" s="190" t="s">
        <v>315</v>
      </c>
      <c r="H346" s="191" t="s">
        <v>970</v>
      </c>
      <c r="I346" s="220">
        <f>DTP!D66</f>
        <v>0</v>
      </c>
      <c r="J346" s="189"/>
      <c r="K346" s="189"/>
      <c r="L346" s="189"/>
      <c r="M346" s="189"/>
      <c r="N346" s="189"/>
      <c r="O346" s="189"/>
      <c r="P346" s="189"/>
      <c r="Q346" s="189"/>
      <c r="R346" s="189"/>
      <c r="S346" s="189"/>
      <c r="T346" s="189"/>
      <c r="U346" s="189"/>
      <c r="V346" s="189"/>
      <c r="W346" s="189"/>
      <c r="X346" s="189"/>
      <c r="Y346" s="189"/>
      <c r="Z346" s="189"/>
      <c r="AA346" s="189"/>
      <c r="AB346" s="189"/>
      <c r="AC346" s="189"/>
      <c r="AD346" s="189"/>
      <c r="AE346" s="189"/>
      <c r="AF346" s="189"/>
      <c r="AG346" s="189"/>
      <c r="AH346" s="189"/>
      <c r="AI346" s="189"/>
      <c r="AJ346" s="189"/>
      <c r="AK346" s="189"/>
      <c r="AL346" s="189"/>
      <c r="AM346" s="189"/>
      <c r="AN346" s="189"/>
      <c r="AO346" s="189"/>
      <c r="AP346" s="189"/>
      <c r="AQ346" s="189"/>
      <c r="AR346" s="189"/>
      <c r="AS346" s="189"/>
      <c r="AT346" s="189"/>
      <c r="AU346" s="189"/>
      <c r="AV346" s="189"/>
      <c r="AW346" s="189"/>
      <c r="AX346" s="189"/>
      <c r="AY346" s="189"/>
      <c r="AZ346" s="189"/>
      <c r="BA346" s="189"/>
      <c r="BB346" s="189"/>
      <c r="BC346" s="189"/>
      <c r="BD346" s="189"/>
      <c r="BE346" s="189"/>
      <c r="BF346" s="189"/>
      <c r="BG346" s="189"/>
      <c r="BH346" s="189"/>
      <c r="BI346" s="189"/>
      <c r="BJ346" s="189"/>
      <c r="BK346" s="189"/>
      <c r="BL346" s="189"/>
      <c r="BM346" s="189"/>
      <c r="BN346" s="189"/>
      <c r="BO346" s="189"/>
      <c r="BP346" s="189"/>
      <c r="BQ346" s="189"/>
      <c r="BR346" s="189"/>
      <c r="BS346" s="189"/>
      <c r="BT346" s="189"/>
      <c r="BU346" s="189"/>
      <c r="BV346" s="189"/>
      <c r="BW346" s="189"/>
      <c r="BX346" s="189"/>
      <c r="BY346" s="189"/>
      <c r="BZ346" s="189"/>
      <c r="CA346" s="189"/>
      <c r="CB346" s="189"/>
      <c r="CC346" s="189"/>
      <c r="CD346" s="189"/>
      <c r="CE346" s="189"/>
      <c r="CF346" s="189"/>
      <c r="CG346" s="189"/>
      <c r="CH346" s="189"/>
      <c r="CI346" s="189"/>
      <c r="CJ346" s="189"/>
      <c r="CK346" s="189"/>
      <c r="CL346" s="189"/>
      <c r="CM346" s="189"/>
      <c r="CN346" s="189"/>
      <c r="CO346" s="189"/>
      <c r="CP346" s="189"/>
      <c r="CQ346" s="189"/>
      <c r="CR346" s="189"/>
      <c r="CS346" s="189"/>
      <c r="CT346" s="189"/>
      <c r="CU346" s="189"/>
      <c r="CV346" s="189"/>
      <c r="CW346" s="189"/>
      <c r="CX346" s="189"/>
      <c r="CY346" s="189"/>
      <c r="CZ346" s="189"/>
      <c r="DA346" s="189"/>
      <c r="DB346" s="189"/>
      <c r="DC346" s="189"/>
      <c r="DD346" s="189"/>
      <c r="DE346" s="189"/>
      <c r="DF346" s="189"/>
      <c r="DG346" s="189"/>
      <c r="DH346" s="189"/>
      <c r="DI346" s="189"/>
      <c r="DJ346" s="189"/>
      <c r="DK346" s="189"/>
      <c r="DL346" s="189"/>
      <c r="DM346" s="189"/>
      <c r="DN346" s="189"/>
      <c r="DO346" s="189"/>
      <c r="DP346" s="189"/>
      <c r="DQ346" s="189"/>
      <c r="DR346" s="189"/>
      <c r="DS346" s="189"/>
      <c r="DT346" s="189"/>
      <c r="DU346" s="189"/>
      <c r="DV346" s="189"/>
      <c r="DW346" s="189"/>
      <c r="DX346" s="189"/>
      <c r="DY346" s="189"/>
      <c r="DZ346" s="189"/>
      <c r="EA346" s="189"/>
      <c r="EB346" s="189"/>
      <c r="EC346" s="189"/>
      <c r="ED346" s="189"/>
      <c r="EE346" s="189"/>
      <c r="EF346" s="189"/>
      <c r="EG346" s="189"/>
      <c r="EH346" s="189"/>
      <c r="EI346" s="189"/>
      <c r="EJ346" s="189"/>
      <c r="EK346" s="189"/>
      <c r="EL346" s="189"/>
      <c r="EM346" s="189"/>
      <c r="EN346" s="189"/>
      <c r="EO346" s="189"/>
      <c r="EP346" s="189"/>
      <c r="EQ346" s="189"/>
      <c r="ER346" s="189"/>
      <c r="ES346" s="189"/>
      <c r="ET346" s="189"/>
      <c r="EU346" s="189"/>
      <c r="EV346" s="189"/>
      <c r="EW346" s="189"/>
      <c r="EX346" s="189"/>
      <c r="EY346" s="189"/>
      <c r="EZ346" s="189"/>
      <c r="FA346" s="189"/>
      <c r="FB346" s="189"/>
      <c r="FC346" s="189"/>
      <c r="FD346" s="189"/>
      <c r="FE346" s="189"/>
    </row>
    <row r="347" spans="1:161" ht="15">
      <c r="A347" s="181"/>
      <c r="B347" s="182">
        <v>6</v>
      </c>
      <c r="C347" s="176" t="s">
        <v>1387</v>
      </c>
      <c r="D347" s="182">
        <f t="shared" si="5"/>
        <v>2014</v>
      </c>
      <c r="E347" s="176" t="s">
        <v>1444</v>
      </c>
      <c r="F347" s="176" t="s">
        <v>1445</v>
      </c>
      <c r="G347" s="190" t="s">
        <v>315</v>
      </c>
      <c r="H347" s="191" t="s">
        <v>970</v>
      </c>
      <c r="I347" s="220">
        <f>DTP!D67</f>
        <v>0</v>
      </c>
      <c r="J347" s="189"/>
      <c r="K347" s="189"/>
      <c r="L347" s="189"/>
      <c r="M347" s="189"/>
      <c r="N347" s="189"/>
      <c r="O347" s="189"/>
      <c r="P347" s="189"/>
      <c r="Q347" s="189"/>
      <c r="R347" s="189"/>
      <c r="S347" s="189"/>
      <c r="T347" s="189"/>
      <c r="U347" s="189"/>
      <c r="V347" s="189"/>
      <c r="W347" s="189"/>
      <c r="X347" s="189"/>
      <c r="Y347" s="189"/>
      <c r="Z347" s="189"/>
      <c r="AA347" s="189"/>
      <c r="AB347" s="189"/>
      <c r="AC347" s="189"/>
      <c r="AD347" s="189"/>
      <c r="AE347" s="189"/>
      <c r="AF347" s="189"/>
      <c r="AG347" s="189"/>
      <c r="AH347" s="189"/>
      <c r="AI347" s="189"/>
      <c r="AJ347" s="189"/>
      <c r="AK347" s="189"/>
      <c r="AL347" s="189"/>
      <c r="AM347" s="189"/>
      <c r="AN347" s="189"/>
      <c r="AO347" s="189"/>
      <c r="AP347" s="189"/>
      <c r="AQ347" s="189"/>
      <c r="AR347" s="189"/>
      <c r="AS347" s="189"/>
      <c r="AT347" s="189"/>
      <c r="AU347" s="189"/>
      <c r="AV347" s="189"/>
      <c r="AW347" s="189"/>
      <c r="AX347" s="189"/>
      <c r="AY347" s="189"/>
      <c r="AZ347" s="189"/>
      <c r="BA347" s="189"/>
      <c r="BB347" s="189"/>
      <c r="BC347" s="189"/>
      <c r="BD347" s="189"/>
      <c r="BE347" s="189"/>
      <c r="BF347" s="189"/>
      <c r="BG347" s="189"/>
      <c r="BH347" s="189"/>
      <c r="BI347" s="189"/>
      <c r="BJ347" s="189"/>
      <c r="BK347" s="189"/>
      <c r="BL347" s="189"/>
      <c r="BM347" s="189"/>
      <c r="BN347" s="189"/>
      <c r="BO347" s="189"/>
      <c r="BP347" s="189"/>
      <c r="BQ347" s="189"/>
      <c r="BR347" s="189"/>
      <c r="BS347" s="189"/>
      <c r="BT347" s="189"/>
      <c r="BU347" s="189"/>
      <c r="BV347" s="189"/>
      <c r="BW347" s="189"/>
      <c r="BX347" s="189"/>
      <c r="BY347" s="189"/>
      <c r="BZ347" s="189"/>
      <c r="CA347" s="189"/>
      <c r="CB347" s="189"/>
      <c r="CC347" s="189"/>
      <c r="CD347" s="189"/>
      <c r="CE347" s="189"/>
      <c r="CF347" s="189"/>
      <c r="CG347" s="189"/>
      <c r="CH347" s="189"/>
      <c r="CI347" s="189"/>
      <c r="CJ347" s="189"/>
      <c r="CK347" s="189"/>
      <c r="CL347" s="189"/>
      <c r="CM347" s="189"/>
      <c r="CN347" s="189"/>
      <c r="CO347" s="189"/>
      <c r="CP347" s="189"/>
      <c r="CQ347" s="189"/>
      <c r="CR347" s="189"/>
      <c r="CS347" s="189"/>
      <c r="CT347" s="189"/>
      <c r="CU347" s="189"/>
      <c r="CV347" s="189"/>
      <c r="CW347" s="189"/>
      <c r="CX347" s="189"/>
      <c r="CY347" s="189"/>
      <c r="CZ347" s="189"/>
      <c r="DA347" s="189"/>
      <c r="DB347" s="189"/>
      <c r="DC347" s="189"/>
      <c r="DD347" s="189"/>
      <c r="DE347" s="189"/>
      <c r="DF347" s="189"/>
      <c r="DG347" s="189"/>
      <c r="DH347" s="189"/>
      <c r="DI347" s="189"/>
      <c r="DJ347" s="189"/>
      <c r="DK347" s="189"/>
      <c r="DL347" s="189"/>
      <c r="DM347" s="189"/>
      <c r="DN347" s="189"/>
      <c r="DO347" s="189"/>
      <c r="DP347" s="189"/>
      <c r="DQ347" s="189"/>
      <c r="DR347" s="189"/>
      <c r="DS347" s="189"/>
      <c r="DT347" s="189"/>
      <c r="DU347" s="189"/>
      <c r="DV347" s="189"/>
      <c r="DW347" s="189"/>
      <c r="DX347" s="189"/>
      <c r="DY347" s="189"/>
      <c r="DZ347" s="189"/>
      <c r="EA347" s="189"/>
      <c r="EB347" s="189"/>
      <c r="EC347" s="189"/>
      <c r="ED347" s="189"/>
      <c r="EE347" s="189"/>
      <c r="EF347" s="189"/>
      <c r="EG347" s="189"/>
      <c r="EH347" s="189"/>
      <c r="EI347" s="189"/>
      <c r="EJ347" s="189"/>
      <c r="EK347" s="189"/>
      <c r="EL347" s="189"/>
      <c r="EM347" s="189"/>
      <c r="EN347" s="189"/>
      <c r="EO347" s="189"/>
      <c r="EP347" s="189"/>
      <c r="EQ347" s="189"/>
      <c r="ER347" s="189"/>
      <c r="ES347" s="189"/>
      <c r="ET347" s="189"/>
      <c r="EU347" s="189"/>
      <c r="EV347" s="189"/>
      <c r="EW347" s="189"/>
      <c r="EX347" s="189"/>
      <c r="EY347" s="189"/>
      <c r="EZ347" s="189"/>
      <c r="FA347" s="189"/>
      <c r="FB347" s="189"/>
      <c r="FC347" s="189"/>
      <c r="FD347" s="189"/>
      <c r="FE347" s="189"/>
    </row>
    <row r="348" spans="1:9" ht="15">
      <c r="A348" s="181"/>
      <c r="B348" s="182">
        <v>6</v>
      </c>
      <c r="C348" s="176" t="s">
        <v>1387</v>
      </c>
      <c r="D348" s="182">
        <f t="shared" si="5"/>
        <v>2014</v>
      </c>
      <c r="E348" s="176" t="s">
        <v>1446</v>
      </c>
      <c r="F348" s="176" t="s">
        <v>1447</v>
      </c>
      <c r="G348" s="190" t="s">
        <v>315</v>
      </c>
      <c r="H348" s="191" t="s">
        <v>970</v>
      </c>
      <c r="I348" s="220">
        <f>DTP!D68</f>
        <v>0</v>
      </c>
    </row>
    <row r="349" spans="1:9" ht="15">
      <c r="A349" s="181"/>
      <c r="B349" s="182">
        <v>8</v>
      </c>
      <c r="C349" s="176" t="s">
        <v>1448</v>
      </c>
      <c r="D349" s="182">
        <f t="shared" si="5"/>
        <v>2014</v>
      </c>
      <c r="E349" s="176" t="s">
        <v>1449</v>
      </c>
      <c r="F349" s="176" t="s">
        <v>1249</v>
      </c>
      <c r="G349" s="176" t="s">
        <v>1450</v>
      </c>
      <c r="H349" s="192" t="s">
        <v>1010</v>
      </c>
      <c r="I349" s="223">
        <f>DCL!E13</f>
        <v>23791908.86</v>
      </c>
    </row>
    <row r="350" spans="1:9" ht="15">
      <c r="A350" s="181"/>
      <c r="B350" s="182">
        <v>8</v>
      </c>
      <c r="C350" s="176" t="s">
        <v>1448</v>
      </c>
      <c r="D350" s="182">
        <f t="shared" si="5"/>
        <v>2014</v>
      </c>
      <c r="E350" s="176" t="s">
        <v>1451</v>
      </c>
      <c r="F350" s="176" t="s">
        <v>1252</v>
      </c>
      <c r="G350" s="176" t="s">
        <v>1452</v>
      </c>
      <c r="H350" s="192" t="s">
        <v>1010</v>
      </c>
      <c r="I350" s="223">
        <f>DCL!E14</f>
        <v>0</v>
      </c>
    </row>
    <row r="351" spans="1:9" ht="15">
      <c r="A351" s="181"/>
      <c r="B351" s="182">
        <v>8</v>
      </c>
      <c r="C351" s="176" t="s">
        <v>1448</v>
      </c>
      <c r="D351" s="182">
        <f t="shared" si="5"/>
        <v>2014</v>
      </c>
      <c r="E351" s="176" t="s">
        <v>1453</v>
      </c>
      <c r="F351" s="176" t="s">
        <v>1298</v>
      </c>
      <c r="G351" s="176" t="s">
        <v>1454</v>
      </c>
      <c r="H351" s="192" t="s">
        <v>1010</v>
      </c>
      <c r="I351" s="223">
        <f>DCL!E15</f>
        <v>6088566.8</v>
      </c>
    </row>
    <row r="352" spans="1:9" ht="15">
      <c r="A352" s="181"/>
      <c r="B352" s="182">
        <v>8</v>
      </c>
      <c r="C352" s="176" t="s">
        <v>1448</v>
      </c>
      <c r="D352" s="182">
        <f t="shared" si="5"/>
        <v>2014</v>
      </c>
      <c r="E352" s="176" t="s">
        <v>1457</v>
      </c>
      <c r="F352" s="176" t="s">
        <v>1301</v>
      </c>
      <c r="G352" s="176" t="s">
        <v>1458</v>
      </c>
      <c r="H352" s="192" t="s">
        <v>1010</v>
      </c>
      <c r="I352" s="223">
        <f>DCL!E16</f>
        <v>0</v>
      </c>
    </row>
    <row r="353" spans="1:9" ht="15">
      <c r="A353" s="181"/>
      <c r="B353" s="182">
        <v>8</v>
      </c>
      <c r="C353" s="176" t="s">
        <v>1448</v>
      </c>
      <c r="D353" s="182">
        <f t="shared" si="5"/>
        <v>2014</v>
      </c>
      <c r="E353" s="176" t="s">
        <v>1459</v>
      </c>
      <c r="F353" s="176" t="s">
        <v>1304</v>
      </c>
      <c r="G353" s="176" t="s">
        <v>1460</v>
      </c>
      <c r="H353" s="192" t="s">
        <v>1010</v>
      </c>
      <c r="I353" s="223">
        <f>DCL!E17</f>
        <v>0</v>
      </c>
    </row>
    <row r="354" spans="1:9" ht="15">
      <c r="A354" s="181"/>
      <c r="B354" s="182">
        <v>8</v>
      </c>
      <c r="C354" s="176" t="s">
        <v>1448</v>
      </c>
      <c r="D354" s="182">
        <f t="shared" si="5"/>
        <v>2014</v>
      </c>
      <c r="E354" s="176" t="s">
        <v>1461</v>
      </c>
      <c r="F354" s="176" t="s">
        <v>1306</v>
      </c>
      <c r="G354" s="176" t="s">
        <v>1462</v>
      </c>
      <c r="H354" s="192" t="s">
        <v>1010</v>
      </c>
      <c r="I354" s="223">
        <f>DCL!E18</f>
        <v>0</v>
      </c>
    </row>
    <row r="355" spans="1:9" ht="15">
      <c r="A355" s="181"/>
      <c r="B355" s="182">
        <v>8</v>
      </c>
      <c r="C355" s="176" t="s">
        <v>1448</v>
      </c>
      <c r="D355" s="182">
        <f t="shared" si="5"/>
        <v>2014</v>
      </c>
      <c r="E355" s="176" t="s">
        <v>1463</v>
      </c>
      <c r="F355" s="176" t="s">
        <v>1308</v>
      </c>
      <c r="G355" s="176" t="s">
        <v>1464</v>
      </c>
      <c r="H355" s="192" t="s">
        <v>1010</v>
      </c>
      <c r="I355" s="223">
        <f>DCL!E19</f>
        <v>0</v>
      </c>
    </row>
    <row r="356" spans="1:9" ht="15">
      <c r="A356" s="181"/>
      <c r="B356" s="182">
        <v>8</v>
      </c>
      <c r="C356" s="176" t="s">
        <v>1448</v>
      </c>
      <c r="D356" s="182">
        <f t="shared" si="5"/>
        <v>2014</v>
      </c>
      <c r="E356" s="176" t="s">
        <v>2280</v>
      </c>
      <c r="F356" s="176" t="s">
        <v>1310</v>
      </c>
      <c r="G356" s="176" t="s">
        <v>2278</v>
      </c>
      <c r="H356" s="192" t="s">
        <v>1010</v>
      </c>
      <c r="I356" s="223">
        <f>DCL!E20</f>
        <v>6088566.8</v>
      </c>
    </row>
    <row r="357" spans="1:9" ht="15">
      <c r="A357" s="181"/>
      <c r="B357" s="182">
        <v>8</v>
      </c>
      <c r="C357" s="176" t="s">
        <v>1448</v>
      </c>
      <c r="D357" s="182">
        <f t="shared" si="5"/>
        <v>2014</v>
      </c>
      <c r="E357" s="176" t="s">
        <v>1455</v>
      </c>
      <c r="F357" s="176" t="s">
        <v>1339</v>
      </c>
      <c r="G357" s="176" t="s">
        <v>1456</v>
      </c>
      <c r="H357" s="192" t="s">
        <v>1010</v>
      </c>
      <c r="I357" s="223">
        <f>DCL!E21</f>
        <v>0</v>
      </c>
    </row>
    <row r="358" spans="1:9" ht="15">
      <c r="A358" s="181"/>
      <c r="B358" s="182">
        <v>8</v>
      </c>
      <c r="C358" s="176" t="s">
        <v>1448</v>
      </c>
      <c r="D358" s="182">
        <f t="shared" si="5"/>
        <v>2014</v>
      </c>
      <c r="E358" s="176" t="s">
        <v>1465</v>
      </c>
      <c r="F358" s="176" t="s">
        <v>1535</v>
      </c>
      <c r="G358" s="176" t="s">
        <v>1466</v>
      </c>
      <c r="H358" s="192" t="s">
        <v>1010</v>
      </c>
      <c r="I358" s="223">
        <f>DCL!E22</f>
        <v>17703342.06</v>
      </c>
    </row>
    <row r="359" spans="1:9" ht="15">
      <c r="A359" s="181"/>
      <c r="B359" s="182">
        <v>8</v>
      </c>
      <c r="C359" s="176" t="s">
        <v>1448</v>
      </c>
      <c r="D359" s="182">
        <f t="shared" si="5"/>
        <v>2014</v>
      </c>
      <c r="E359" s="176" t="s">
        <v>1467</v>
      </c>
      <c r="F359" s="176" t="s">
        <v>1342</v>
      </c>
      <c r="G359" s="176" t="s">
        <v>1468</v>
      </c>
      <c r="H359" s="192" t="s">
        <v>1010</v>
      </c>
      <c r="I359" s="182">
        <v>0</v>
      </c>
    </row>
    <row r="360" spans="1:9" ht="15">
      <c r="A360" s="181"/>
      <c r="B360" s="182">
        <v>8</v>
      </c>
      <c r="C360" s="176" t="s">
        <v>1448</v>
      </c>
      <c r="D360" s="182">
        <f t="shared" si="5"/>
        <v>2014</v>
      </c>
      <c r="E360" s="176" t="s">
        <v>1469</v>
      </c>
      <c r="F360" s="176" t="s">
        <v>1345</v>
      </c>
      <c r="G360" s="176" t="s">
        <v>377</v>
      </c>
      <c r="H360" s="192" t="s">
        <v>1010</v>
      </c>
      <c r="I360" s="182">
        <v>0</v>
      </c>
    </row>
    <row r="361" spans="1:9" ht="15">
      <c r="A361" s="181"/>
      <c r="B361" s="182">
        <v>8</v>
      </c>
      <c r="C361" s="176" t="s">
        <v>1448</v>
      </c>
      <c r="D361" s="182">
        <f t="shared" si="5"/>
        <v>2014</v>
      </c>
      <c r="E361" s="176" t="s">
        <v>1470</v>
      </c>
      <c r="F361" s="176" t="s">
        <v>1347</v>
      </c>
      <c r="G361" s="176" t="s">
        <v>377</v>
      </c>
      <c r="H361" s="192" t="s">
        <v>1010</v>
      </c>
      <c r="I361" s="182">
        <v>0</v>
      </c>
    </row>
    <row r="362" spans="1:9" ht="15">
      <c r="A362" s="181"/>
      <c r="B362" s="182">
        <v>8</v>
      </c>
      <c r="C362" s="176" t="s">
        <v>1448</v>
      </c>
      <c r="D362" s="182">
        <f t="shared" si="5"/>
        <v>2014</v>
      </c>
      <c r="E362" s="176" t="s">
        <v>1471</v>
      </c>
      <c r="F362" s="176" t="s">
        <v>1350</v>
      </c>
      <c r="G362" s="176" t="s">
        <v>377</v>
      </c>
      <c r="H362" s="192" t="s">
        <v>1010</v>
      </c>
      <c r="I362" s="182">
        <v>0</v>
      </c>
    </row>
    <row r="363" spans="1:9" ht="15">
      <c r="A363" s="181"/>
      <c r="B363" s="182">
        <v>8</v>
      </c>
      <c r="C363" s="176" t="s">
        <v>1448</v>
      </c>
      <c r="D363" s="182">
        <f t="shared" si="5"/>
        <v>2014</v>
      </c>
      <c r="E363" s="176" t="s">
        <v>1472</v>
      </c>
      <c r="F363" s="176" t="s">
        <v>1353</v>
      </c>
      <c r="G363" s="176" t="s">
        <v>377</v>
      </c>
      <c r="H363" s="192" t="s">
        <v>1010</v>
      </c>
      <c r="I363" s="182">
        <v>0</v>
      </c>
    </row>
    <row r="364" spans="1:9" ht="15">
      <c r="A364" s="181"/>
      <c r="B364" s="182">
        <v>8</v>
      </c>
      <c r="C364" s="176" t="s">
        <v>1448</v>
      </c>
      <c r="D364" s="182">
        <f t="shared" si="5"/>
        <v>2014</v>
      </c>
      <c r="E364" s="176" t="s">
        <v>1473</v>
      </c>
      <c r="F364" s="176" t="s">
        <v>1356</v>
      </c>
      <c r="G364" s="176" t="s">
        <v>377</v>
      </c>
      <c r="H364" s="192" t="s">
        <v>1010</v>
      </c>
      <c r="I364" s="182">
        <v>0</v>
      </c>
    </row>
    <row r="365" spans="1:9" ht="15">
      <c r="A365" s="181"/>
      <c r="B365" s="182">
        <v>8</v>
      </c>
      <c r="C365" s="176" t="s">
        <v>1448</v>
      </c>
      <c r="D365" s="182">
        <f t="shared" si="5"/>
        <v>2014</v>
      </c>
      <c r="E365" s="176" t="s">
        <v>1474</v>
      </c>
      <c r="F365" s="176" t="s">
        <v>1379</v>
      </c>
      <c r="G365" s="176" t="s">
        <v>1475</v>
      </c>
      <c r="H365" s="192" t="s">
        <v>1010</v>
      </c>
      <c r="I365" s="182">
        <v>0</v>
      </c>
    </row>
    <row r="366" spans="1:9" ht="15">
      <c r="A366" s="181"/>
      <c r="B366" s="182">
        <v>8</v>
      </c>
      <c r="C366" s="176" t="s">
        <v>1448</v>
      </c>
      <c r="D366" s="182">
        <f t="shared" si="5"/>
        <v>2014</v>
      </c>
      <c r="E366" s="176" t="s">
        <v>1476</v>
      </c>
      <c r="F366" s="176" t="s">
        <v>1382</v>
      </c>
      <c r="G366" s="176" t="s">
        <v>1477</v>
      </c>
      <c r="H366" s="192" t="s">
        <v>1010</v>
      </c>
      <c r="I366" s="223">
        <f>DCL!E23</f>
        <v>-4977674.83</v>
      </c>
    </row>
    <row r="367" spans="1:9" ht="15">
      <c r="A367" s="181"/>
      <c r="B367" s="182">
        <v>8</v>
      </c>
      <c r="C367" s="176" t="s">
        <v>1448</v>
      </c>
      <c r="D367" s="182">
        <f t="shared" si="5"/>
        <v>2014</v>
      </c>
      <c r="E367" s="176" t="s">
        <v>1478</v>
      </c>
      <c r="F367" s="176" t="s">
        <v>1479</v>
      </c>
      <c r="G367" s="176" t="s">
        <v>1480</v>
      </c>
      <c r="H367" s="192" t="s">
        <v>1010</v>
      </c>
      <c r="I367" s="223">
        <f>DCL!E24</f>
        <v>3068515.09</v>
      </c>
    </row>
    <row r="368" spans="1:9" ht="15">
      <c r="A368" s="181"/>
      <c r="B368" s="182">
        <v>8</v>
      </c>
      <c r="C368" s="176" t="s">
        <v>1448</v>
      </c>
      <c r="D368" s="182">
        <f t="shared" si="5"/>
        <v>2014</v>
      </c>
      <c r="E368" s="176" t="s">
        <v>1481</v>
      </c>
      <c r="F368" s="176" t="s">
        <v>1482</v>
      </c>
      <c r="G368" s="176" t="s">
        <v>1483</v>
      </c>
      <c r="H368" s="192" t="s">
        <v>1010</v>
      </c>
      <c r="I368" s="223">
        <f>DCL!E25</f>
        <v>0</v>
      </c>
    </row>
    <row r="369" spans="1:9" ht="15">
      <c r="A369" s="181"/>
      <c r="B369" s="182">
        <v>8</v>
      </c>
      <c r="C369" s="176" t="s">
        <v>1448</v>
      </c>
      <c r="D369" s="182">
        <f t="shared" si="5"/>
        <v>2014</v>
      </c>
      <c r="E369" s="176" t="s">
        <v>1484</v>
      </c>
      <c r="F369" s="176" t="s">
        <v>1485</v>
      </c>
      <c r="G369" s="176" t="s">
        <v>1486</v>
      </c>
      <c r="H369" s="192" t="s">
        <v>1010</v>
      </c>
      <c r="I369" s="223">
        <f>DCL!E26</f>
        <v>8046189.92</v>
      </c>
    </row>
    <row r="370" spans="1:9" ht="15">
      <c r="A370" s="181"/>
      <c r="B370" s="182">
        <v>8</v>
      </c>
      <c r="C370" s="176" t="s">
        <v>1448</v>
      </c>
      <c r="D370" s="182">
        <f t="shared" si="5"/>
        <v>2014</v>
      </c>
      <c r="E370" s="176" t="s">
        <v>1487</v>
      </c>
      <c r="F370" s="176" t="s">
        <v>1385</v>
      </c>
      <c r="G370" s="176" t="s">
        <v>1488</v>
      </c>
      <c r="H370" s="192" t="s">
        <v>1010</v>
      </c>
      <c r="I370" s="223">
        <f>DCL!E27</f>
        <v>28769583.689999998</v>
      </c>
    </row>
    <row r="371" spans="1:9" ht="15">
      <c r="A371" s="181"/>
      <c r="B371" s="182">
        <v>8</v>
      </c>
      <c r="C371" s="176" t="s">
        <v>1448</v>
      </c>
      <c r="D371" s="182">
        <f t="shared" si="5"/>
        <v>2014</v>
      </c>
      <c r="E371" s="176" t="s">
        <v>1489</v>
      </c>
      <c r="F371" s="176" t="s">
        <v>1490</v>
      </c>
      <c r="G371" s="176" t="s">
        <v>1491</v>
      </c>
      <c r="H371" s="192" t="s">
        <v>1010</v>
      </c>
      <c r="I371" s="182">
        <v>0</v>
      </c>
    </row>
    <row r="372" spans="1:9" ht="15">
      <c r="A372" s="181"/>
      <c r="B372" s="182">
        <v>8</v>
      </c>
      <c r="C372" s="176" t="s">
        <v>1448</v>
      </c>
      <c r="D372" s="182">
        <f t="shared" si="5"/>
        <v>2014</v>
      </c>
      <c r="E372" s="176" t="s">
        <v>1492</v>
      </c>
      <c r="F372" s="176" t="s">
        <v>1493</v>
      </c>
      <c r="G372" s="176" t="s">
        <v>1494</v>
      </c>
      <c r="H372" s="192" t="s">
        <v>1010</v>
      </c>
      <c r="I372" s="182">
        <v>0</v>
      </c>
    </row>
    <row r="373" spans="1:9" ht="15">
      <c r="A373" s="181"/>
      <c r="B373" s="182">
        <v>8</v>
      </c>
      <c r="C373" s="176" t="s">
        <v>1448</v>
      </c>
      <c r="D373" s="182">
        <f t="shared" si="5"/>
        <v>2014</v>
      </c>
      <c r="E373" s="176" t="s">
        <v>1495</v>
      </c>
      <c r="F373" s="176" t="s">
        <v>1496</v>
      </c>
      <c r="G373" s="176" t="s">
        <v>1497</v>
      </c>
      <c r="H373" s="192" t="s">
        <v>1010</v>
      </c>
      <c r="I373" s="182">
        <v>0</v>
      </c>
    </row>
    <row r="374" spans="1:9" ht="15">
      <c r="A374" s="181"/>
      <c r="B374" s="182">
        <v>8</v>
      </c>
      <c r="C374" s="176" t="s">
        <v>1448</v>
      </c>
      <c r="D374" s="182">
        <f t="shared" si="5"/>
        <v>2014</v>
      </c>
      <c r="E374" s="176" t="s">
        <v>1498</v>
      </c>
      <c r="F374" s="176" t="s">
        <v>1499</v>
      </c>
      <c r="G374" s="176" t="s">
        <v>1500</v>
      </c>
      <c r="H374" s="192" t="s">
        <v>1010</v>
      </c>
      <c r="I374" s="182">
        <v>0</v>
      </c>
    </row>
    <row r="375" spans="1:9" ht="15">
      <c r="A375" s="181"/>
      <c r="B375" s="182">
        <v>8</v>
      </c>
      <c r="C375" s="176" t="s">
        <v>1448</v>
      </c>
      <c r="D375" s="182">
        <f t="shared" si="5"/>
        <v>2014</v>
      </c>
      <c r="E375" s="176" t="s">
        <v>1501</v>
      </c>
      <c r="F375" s="176" t="s">
        <v>1502</v>
      </c>
      <c r="G375" s="176" t="s">
        <v>1503</v>
      </c>
      <c r="H375" s="192" t="s">
        <v>1010</v>
      </c>
      <c r="I375" s="182">
        <v>0</v>
      </c>
    </row>
    <row r="376" spans="1:9" ht="15">
      <c r="A376" s="181"/>
      <c r="B376" s="182">
        <v>8</v>
      </c>
      <c r="C376" s="176" t="s">
        <v>1448</v>
      </c>
      <c r="D376" s="182">
        <f t="shared" si="5"/>
        <v>2014</v>
      </c>
      <c r="E376" s="176" t="s">
        <v>1504</v>
      </c>
      <c r="F376" s="176" t="s">
        <v>1505</v>
      </c>
      <c r="G376" s="190" t="s">
        <v>315</v>
      </c>
      <c r="H376" s="193" t="s">
        <v>970</v>
      </c>
      <c r="I376" s="182">
        <v>0</v>
      </c>
    </row>
    <row r="377" spans="1:9" ht="15">
      <c r="A377" s="181"/>
      <c r="B377" s="182">
        <v>8</v>
      </c>
      <c r="C377" s="176" t="s">
        <v>1448</v>
      </c>
      <c r="D377" s="182">
        <f t="shared" si="5"/>
        <v>2014</v>
      </c>
      <c r="E377" s="176" t="s">
        <v>1506</v>
      </c>
      <c r="F377" s="176" t="s">
        <v>1507</v>
      </c>
      <c r="G377" s="190" t="s">
        <v>315</v>
      </c>
      <c r="H377" s="193" t="s">
        <v>970</v>
      </c>
      <c r="I377" s="182">
        <v>0</v>
      </c>
    </row>
    <row r="378" spans="1:9" ht="15">
      <c r="A378" s="181"/>
      <c r="B378" s="182">
        <v>8</v>
      </c>
      <c r="C378" s="176" t="s">
        <v>1448</v>
      </c>
      <c r="D378" s="182">
        <f t="shared" si="5"/>
        <v>2014</v>
      </c>
      <c r="E378" s="176" t="s">
        <v>1508</v>
      </c>
      <c r="F378" s="176" t="s">
        <v>1509</v>
      </c>
      <c r="G378" s="190" t="s">
        <v>315</v>
      </c>
      <c r="H378" s="193" t="s">
        <v>970</v>
      </c>
      <c r="I378" s="182">
        <v>0</v>
      </c>
    </row>
    <row r="379" spans="1:161" ht="15">
      <c r="A379" s="181"/>
      <c r="B379" s="182">
        <v>8</v>
      </c>
      <c r="C379" s="176" t="s">
        <v>1448</v>
      </c>
      <c r="D379" s="182">
        <f t="shared" si="5"/>
        <v>2014</v>
      </c>
      <c r="E379" s="176" t="s">
        <v>1510</v>
      </c>
      <c r="F379" s="176" t="s">
        <v>1511</v>
      </c>
      <c r="G379" s="190" t="s">
        <v>315</v>
      </c>
      <c r="H379" s="193" t="s">
        <v>970</v>
      </c>
      <c r="I379" s="182">
        <v>0</v>
      </c>
      <c r="J379" s="181"/>
      <c r="K379" s="189"/>
      <c r="L379" s="189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  <c r="AB379" s="189"/>
      <c r="AC379" s="189"/>
      <c r="AD379" s="189"/>
      <c r="AE379" s="189"/>
      <c r="AF379" s="189"/>
      <c r="AG379" s="189"/>
      <c r="AH379" s="189"/>
      <c r="AI379" s="189"/>
      <c r="AJ379" s="189"/>
      <c r="AK379" s="189"/>
      <c r="AL379" s="189"/>
      <c r="AM379" s="189"/>
      <c r="AN379" s="189"/>
      <c r="AO379" s="189"/>
      <c r="AP379" s="189"/>
      <c r="AQ379" s="189"/>
      <c r="AR379" s="189"/>
      <c r="AS379" s="189"/>
      <c r="AT379" s="189"/>
      <c r="AU379" s="189"/>
      <c r="AV379" s="189"/>
      <c r="AW379" s="189"/>
      <c r="AX379" s="189"/>
      <c r="AY379" s="189"/>
      <c r="AZ379" s="189"/>
      <c r="BA379" s="189"/>
      <c r="BB379" s="189"/>
      <c r="BC379" s="189"/>
      <c r="BD379" s="189"/>
      <c r="BE379" s="189"/>
      <c r="BF379" s="189"/>
      <c r="BG379" s="189"/>
      <c r="BH379" s="189"/>
      <c r="BI379" s="189"/>
      <c r="BJ379" s="189"/>
      <c r="BK379" s="189"/>
      <c r="BL379" s="189"/>
      <c r="BM379" s="189"/>
      <c r="BN379" s="189"/>
      <c r="BO379" s="189"/>
      <c r="BP379" s="189"/>
      <c r="BQ379" s="189"/>
      <c r="BR379" s="189"/>
      <c r="BS379" s="189"/>
      <c r="BT379" s="189"/>
      <c r="BU379" s="189"/>
      <c r="BV379" s="189"/>
      <c r="BW379" s="189"/>
      <c r="BX379" s="189"/>
      <c r="BY379" s="189"/>
      <c r="BZ379" s="189"/>
      <c r="CA379" s="189"/>
      <c r="CB379" s="189"/>
      <c r="CC379" s="189"/>
      <c r="CD379" s="189"/>
      <c r="CE379" s="189"/>
      <c r="CF379" s="189"/>
      <c r="CG379" s="189"/>
      <c r="CH379" s="189"/>
      <c r="CI379" s="189"/>
      <c r="CJ379" s="189"/>
      <c r="CK379" s="189"/>
      <c r="CL379" s="189"/>
      <c r="CM379" s="189"/>
      <c r="CN379" s="189"/>
      <c r="CO379" s="189"/>
      <c r="CP379" s="189"/>
      <c r="CQ379" s="189"/>
      <c r="CR379" s="189"/>
      <c r="CS379" s="189"/>
      <c r="CT379" s="189"/>
      <c r="CU379" s="189"/>
      <c r="CV379" s="189"/>
      <c r="CW379" s="189"/>
      <c r="CX379" s="189"/>
      <c r="CY379" s="189"/>
      <c r="CZ379" s="189"/>
      <c r="DA379" s="189"/>
      <c r="DB379" s="189"/>
      <c r="DC379" s="189"/>
      <c r="DD379" s="189"/>
      <c r="DE379" s="189"/>
      <c r="DF379" s="189"/>
      <c r="DG379" s="189"/>
      <c r="DH379" s="189"/>
      <c r="DI379" s="189"/>
      <c r="DJ379" s="189"/>
      <c r="DK379" s="189"/>
      <c r="DL379" s="189"/>
      <c r="DM379" s="189"/>
      <c r="DN379" s="189"/>
      <c r="DO379" s="189"/>
      <c r="DP379" s="189"/>
      <c r="DQ379" s="189"/>
      <c r="DR379" s="189"/>
      <c r="DS379" s="189"/>
      <c r="DT379" s="189"/>
      <c r="DU379" s="189"/>
      <c r="DV379" s="189"/>
      <c r="DW379" s="189"/>
      <c r="DX379" s="189"/>
      <c r="DY379" s="189"/>
      <c r="DZ379" s="189"/>
      <c r="EA379" s="189"/>
      <c r="EB379" s="189"/>
      <c r="EC379" s="189"/>
      <c r="ED379" s="189"/>
      <c r="EE379" s="189"/>
      <c r="EF379" s="189"/>
      <c r="EG379" s="189"/>
      <c r="EH379" s="189"/>
      <c r="EI379" s="189"/>
      <c r="EJ379" s="189"/>
      <c r="EK379" s="189"/>
      <c r="EL379" s="189"/>
      <c r="EM379" s="189"/>
      <c r="EN379" s="189"/>
      <c r="EO379" s="189"/>
      <c r="EP379" s="189"/>
      <c r="EQ379" s="189"/>
      <c r="ER379" s="189"/>
      <c r="ES379" s="189"/>
      <c r="ET379" s="189"/>
      <c r="EU379" s="189"/>
      <c r="EV379" s="189"/>
      <c r="EW379" s="189"/>
      <c r="EX379" s="189"/>
      <c r="EY379" s="189"/>
      <c r="EZ379" s="189"/>
      <c r="FA379" s="189"/>
      <c r="FB379" s="189"/>
      <c r="FC379" s="189"/>
      <c r="FD379" s="189"/>
      <c r="FE379" s="189"/>
    </row>
    <row r="380" spans="1:161" ht="15">
      <c r="A380" s="181"/>
      <c r="B380" s="182">
        <v>8</v>
      </c>
      <c r="C380" s="176" t="s">
        <v>1448</v>
      </c>
      <c r="D380" s="182">
        <f t="shared" si="5"/>
        <v>2014</v>
      </c>
      <c r="E380" s="176" t="s">
        <v>1512</v>
      </c>
      <c r="F380" s="176" t="s">
        <v>1513</v>
      </c>
      <c r="G380" s="190" t="s">
        <v>315</v>
      </c>
      <c r="H380" s="193" t="s">
        <v>970</v>
      </c>
      <c r="I380" s="182">
        <v>0</v>
      </c>
      <c r="J380" s="181"/>
      <c r="K380" s="189"/>
      <c r="L380" s="189"/>
      <c r="M380" s="189"/>
      <c r="N380" s="189"/>
      <c r="O380" s="189"/>
      <c r="P380" s="189"/>
      <c r="Q380" s="189"/>
      <c r="R380" s="189"/>
      <c r="S380" s="189"/>
      <c r="T380" s="189"/>
      <c r="U380" s="189"/>
      <c r="V380" s="189"/>
      <c r="W380" s="189"/>
      <c r="X380" s="189"/>
      <c r="Y380" s="189"/>
      <c r="Z380" s="189"/>
      <c r="AA380" s="189"/>
      <c r="AB380" s="189"/>
      <c r="AC380" s="189"/>
      <c r="AD380" s="189"/>
      <c r="AE380" s="189"/>
      <c r="AF380" s="189"/>
      <c r="AG380" s="189"/>
      <c r="AH380" s="189"/>
      <c r="AI380" s="189"/>
      <c r="AJ380" s="189"/>
      <c r="AK380" s="189"/>
      <c r="AL380" s="189"/>
      <c r="AM380" s="189"/>
      <c r="AN380" s="189"/>
      <c r="AO380" s="189"/>
      <c r="AP380" s="189"/>
      <c r="AQ380" s="189"/>
      <c r="AR380" s="189"/>
      <c r="AS380" s="189"/>
      <c r="AT380" s="189"/>
      <c r="AU380" s="189"/>
      <c r="AV380" s="189"/>
      <c r="AW380" s="189"/>
      <c r="AX380" s="189"/>
      <c r="AY380" s="189"/>
      <c r="AZ380" s="189"/>
      <c r="BA380" s="189"/>
      <c r="BB380" s="189"/>
      <c r="BC380" s="189"/>
      <c r="BD380" s="189"/>
      <c r="BE380" s="189"/>
      <c r="BF380" s="189"/>
      <c r="BG380" s="189"/>
      <c r="BH380" s="189"/>
      <c r="BI380" s="189"/>
      <c r="BJ380" s="189"/>
      <c r="BK380" s="189"/>
      <c r="BL380" s="189"/>
      <c r="BM380" s="189"/>
      <c r="BN380" s="189"/>
      <c r="BO380" s="189"/>
      <c r="BP380" s="189"/>
      <c r="BQ380" s="189"/>
      <c r="BR380" s="189"/>
      <c r="BS380" s="189"/>
      <c r="BT380" s="189"/>
      <c r="BU380" s="189"/>
      <c r="BV380" s="189"/>
      <c r="BW380" s="189"/>
      <c r="BX380" s="189"/>
      <c r="BY380" s="189"/>
      <c r="BZ380" s="189"/>
      <c r="CA380" s="189"/>
      <c r="CB380" s="189"/>
      <c r="CC380" s="189"/>
      <c r="CD380" s="189"/>
      <c r="CE380" s="189"/>
      <c r="CF380" s="189"/>
      <c r="CG380" s="189"/>
      <c r="CH380" s="189"/>
      <c r="CI380" s="189"/>
      <c r="CJ380" s="189"/>
      <c r="CK380" s="189"/>
      <c r="CL380" s="189"/>
      <c r="CM380" s="189"/>
      <c r="CN380" s="189"/>
      <c r="CO380" s="189"/>
      <c r="CP380" s="189"/>
      <c r="CQ380" s="189"/>
      <c r="CR380" s="189"/>
      <c r="CS380" s="189"/>
      <c r="CT380" s="189"/>
      <c r="CU380" s="189"/>
      <c r="CV380" s="189"/>
      <c r="CW380" s="189"/>
      <c r="CX380" s="189"/>
      <c r="CY380" s="189"/>
      <c r="CZ380" s="189"/>
      <c r="DA380" s="189"/>
      <c r="DB380" s="189"/>
      <c r="DC380" s="189"/>
      <c r="DD380" s="189"/>
      <c r="DE380" s="189"/>
      <c r="DF380" s="189"/>
      <c r="DG380" s="189"/>
      <c r="DH380" s="189"/>
      <c r="DI380" s="189"/>
      <c r="DJ380" s="189"/>
      <c r="DK380" s="189"/>
      <c r="DL380" s="189"/>
      <c r="DM380" s="189"/>
      <c r="DN380" s="189"/>
      <c r="DO380" s="189"/>
      <c r="DP380" s="189"/>
      <c r="DQ380" s="189"/>
      <c r="DR380" s="189"/>
      <c r="DS380" s="189"/>
      <c r="DT380" s="189"/>
      <c r="DU380" s="189"/>
      <c r="DV380" s="189"/>
      <c r="DW380" s="189"/>
      <c r="DX380" s="189"/>
      <c r="DY380" s="189"/>
      <c r="DZ380" s="189"/>
      <c r="EA380" s="189"/>
      <c r="EB380" s="189"/>
      <c r="EC380" s="189"/>
      <c r="ED380" s="189"/>
      <c r="EE380" s="189"/>
      <c r="EF380" s="189"/>
      <c r="EG380" s="189"/>
      <c r="EH380" s="189"/>
      <c r="EI380" s="189"/>
      <c r="EJ380" s="189"/>
      <c r="EK380" s="189"/>
      <c r="EL380" s="189"/>
      <c r="EM380" s="189"/>
      <c r="EN380" s="189"/>
      <c r="EO380" s="189"/>
      <c r="EP380" s="189"/>
      <c r="EQ380" s="189"/>
      <c r="ER380" s="189"/>
      <c r="ES380" s="189"/>
      <c r="ET380" s="189"/>
      <c r="EU380" s="189"/>
      <c r="EV380" s="189"/>
      <c r="EW380" s="189"/>
      <c r="EX380" s="189"/>
      <c r="EY380" s="189"/>
      <c r="EZ380" s="189"/>
      <c r="FA380" s="189"/>
      <c r="FB380" s="189"/>
      <c r="FC380" s="189"/>
      <c r="FD380" s="189"/>
      <c r="FE380" s="189"/>
    </row>
    <row r="381" spans="1:161" ht="15">
      <c r="A381" s="181"/>
      <c r="B381" s="182">
        <v>11</v>
      </c>
      <c r="C381" s="176" t="s">
        <v>1514</v>
      </c>
      <c r="D381" s="182">
        <f t="shared" si="5"/>
        <v>2014</v>
      </c>
      <c r="E381" s="176" t="s">
        <v>1515</v>
      </c>
      <c r="F381" s="176" t="s">
        <v>1249</v>
      </c>
      <c r="G381" s="176" t="s">
        <v>1516</v>
      </c>
      <c r="H381" s="194" t="s">
        <v>1010</v>
      </c>
      <c r="I381" s="224">
        <f>'Limite Educação'!E13</f>
        <v>23125231.84</v>
      </c>
      <c r="J381" s="181"/>
      <c r="K381" s="189"/>
      <c r="M381" s="189"/>
      <c r="N381" s="189"/>
      <c r="O381" s="189"/>
      <c r="P381" s="189"/>
      <c r="Q381" s="189"/>
      <c r="R381" s="189"/>
      <c r="S381" s="189"/>
      <c r="T381" s="189"/>
      <c r="U381" s="189"/>
      <c r="V381" s="189"/>
      <c r="W381" s="189"/>
      <c r="X381" s="189"/>
      <c r="Y381" s="189"/>
      <c r="Z381" s="189"/>
      <c r="AA381" s="189"/>
      <c r="AB381" s="189"/>
      <c r="AC381" s="189"/>
      <c r="AD381" s="189"/>
      <c r="AE381" s="189"/>
      <c r="AF381" s="189"/>
      <c r="AG381" s="189"/>
      <c r="AH381" s="189"/>
      <c r="AI381" s="189"/>
      <c r="AJ381" s="189"/>
      <c r="AK381" s="189"/>
      <c r="AL381" s="189"/>
      <c r="AM381" s="189"/>
      <c r="AN381" s="189"/>
      <c r="AO381" s="189"/>
      <c r="AP381" s="189"/>
      <c r="AQ381" s="189"/>
      <c r="AR381" s="189"/>
      <c r="AS381" s="189"/>
      <c r="AT381" s="189"/>
      <c r="AU381" s="189"/>
      <c r="AV381" s="189"/>
      <c r="AW381" s="189"/>
      <c r="AX381" s="189"/>
      <c r="AY381" s="189"/>
      <c r="AZ381" s="189"/>
      <c r="BA381" s="189"/>
      <c r="BB381" s="189"/>
      <c r="BC381" s="189"/>
      <c r="BD381" s="189"/>
      <c r="BE381" s="189"/>
      <c r="BF381" s="189"/>
      <c r="BG381" s="189"/>
      <c r="BH381" s="189"/>
      <c r="BI381" s="189"/>
      <c r="BJ381" s="189"/>
      <c r="BK381" s="189"/>
      <c r="BL381" s="189"/>
      <c r="BM381" s="189"/>
      <c r="BN381" s="189"/>
      <c r="BO381" s="189"/>
      <c r="BP381" s="189"/>
      <c r="BQ381" s="189"/>
      <c r="BR381" s="189"/>
      <c r="BS381" s="189"/>
      <c r="BT381" s="189"/>
      <c r="BU381" s="189"/>
      <c r="BV381" s="189"/>
      <c r="BW381" s="189"/>
      <c r="BX381" s="189"/>
      <c r="BY381" s="189"/>
      <c r="BZ381" s="189"/>
      <c r="CA381" s="189"/>
      <c r="CB381" s="189"/>
      <c r="CC381" s="189"/>
      <c r="CD381" s="189"/>
      <c r="CE381" s="189"/>
      <c r="CF381" s="189"/>
      <c r="CG381" s="189"/>
      <c r="CH381" s="189"/>
      <c r="CI381" s="189"/>
      <c r="CJ381" s="189"/>
      <c r="CK381" s="189"/>
      <c r="CL381" s="189"/>
      <c r="CM381" s="189"/>
      <c r="CN381" s="189"/>
      <c r="CO381" s="189"/>
      <c r="CP381" s="189"/>
      <c r="CQ381" s="189"/>
      <c r="CR381" s="189"/>
      <c r="CS381" s="189"/>
      <c r="CT381" s="189"/>
      <c r="CU381" s="189"/>
      <c r="CV381" s="189"/>
      <c r="CW381" s="189"/>
      <c r="CX381" s="189"/>
      <c r="CY381" s="189"/>
      <c r="CZ381" s="189"/>
      <c r="DA381" s="189"/>
      <c r="DB381" s="189"/>
      <c r="DC381" s="189"/>
      <c r="DD381" s="189"/>
      <c r="DE381" s="189"/>
      <c r="DF381" s="189"/>
      <c r="DG381" s="189"/>
      <c r="DH381" s="189"/>
      <c r="DI381" s="189"/>
      <c r="DJ381" s="189"/>
      <c r="DK381" s="189"/>
      <c r="DL381" s="189"/>
      <c r="DM381" s="189"/>
      <c r="DN381" s="189"/>
      <c r="DO381" s="189"/>
      <c r="DP381" s="189"/>
      <c r="DQ381" s="189"/>
      <c r="DR381" s="189"/>
      <c r="DS381" s="189"/>
      <c r="DT381" s="189"/>
      <c r="DU381" s="189"/>
      <c r="DV381" s="189"/>
      <c r="DW381" s="189"/>
      <c r="DX381" s="189"/>
      <c r="DY381" s="189"/>
      <c r="DZ381" s="189"/>
      <c r="EA381" s="189"/>
      <c r="EB381" s="189"/>
      <c r="EC381" s="189"/>
      <c r="ED381" s="189"/>
      <c r="EE381" s="189"/>
      <c r="EF381" s="189"/>
      <c r="EG381" s="189"/>
      <c r="EH381" s="189"/>
      <c r="EI381" s="189"/>
      <c r="EJ381" s="189"/>
      <c r="EK381" s="189"/>
      <c r="EL381" s="189"/>
      <c r="EM381" s="189"/>
      <c r="EN381" s="189"/>
      <c r="EO381" s="189"/>
      <c r="EP381" s="189"/>
      <c r="EQ381" s="189"/>
      <c r="ER381" s="189"/>
      <c r="ES381" s="189"/>
      <c r="ET381" s="189"/>
      <c r="EU381" s="189"/>
      <c r="EV381" s="189"/>
      <c r="EW381" s="189"/>
      <c r="EX381" s="189"/>
      <c r="EY381" s="189"/>
      <c r="EZ381" s="189"/>
      <c r="FA381" s="189"/>
      <c r="FB381" s="189"/>
      <c r="FC381" s="189"/>
      <c r="FD381" s="189"/>
      <c r="FE381" s="189"/>
    </row>
    <row r="382" spans="1:161" ht="15">
      <c r="A382" s="181"/>
      <c r="B382" s="182">
        <v>11</v>
      </c>
      <c r="C382" s="176" t="s">
        <v>1514</v>
      </c>
      <c r="D382" s="182">
        <f t="shared" si="5"/>
        <v>2014</v>
      </c>
      <c r="E382" s="176" t="s">
        <v>1517</v>
      </c>
      <c r="F382" s="176" t="s">
        <v>1252</v>
      </c>
      <c r="G382" s="176" t="s">
        <v>360</v>
      </c>
      <c r="H382" s="194" t="s">
        <v>1010</v>
      </c>
      <c r="I382" s="224">
        <f>'Limite Educação'!E14</f>
        <v>894816.87</v>
      </c>
      <c r="J382" s="181"/>
      <c r="K382" s="189"/>
      <c r="M382" s="189"/>
      <c r="N382" s="189"/>
      <c r="O382" s="189"/>
      <c r="P382" s="189"/>
      <c r="Q382" s="189"/>
      <c r="R382" s="189"/>
      <c r="S382" s="189"/>
      <c r="T382" s="189"/>
      <c r="U382" s="189"/>
      <c r="V382" s="189"/>
      <c r="W382" s="189"/>
      <c r="X382" s="189"/>
      <c r="Y382" s="189"/>
      <c r="Z382" s="189"/>
      <c r="AA382" s="189"/>
      <c r="AB382" s="189"/>
      <c r="AC382" s="189"/>
      <c r="AD382" s="189"/>
      <c r="AE382" s="189"/>
      <c r="AF382" s="189"/>
      <c r="AG382" s="189"/>
      <c r="AH382" s="189"/>
      <c r="AI382" s="189"/>
      <c r="AJ382" s="189"/>
      <c r="AK382" s="189"/>
      <c r="AL382" s="189"/>
      <c r="AM382" s="189"/>
      <c r="AN382" s="189"/>
      <c r="AO382" s="189"/>
      <c r="AP382" s="189"/>
      <c r="AQ382" s="189"/>
      <c r="AR382" s="189"/>
      <c r="AS382" s="189"/>
      <c r="AT382" s="189"/>
      <c r="AU382" s="189"/>
      <c r="AV382" s="189"/>
      <c r="AW382" s="189"/>
      <c r="AX382" s="189"/>
      <c r="AY382" s="189"/>
      <c r="AZ382" s="189"/>
      <c r="BA382" s="189"/>
      <c r="BB382" s="189"/>
      <c r="BC382" s="189"/>
      <c r="BD382" s="189"/>
      <c r="BE382" s="189"/>
      <c r="BF382" s="189"/>
      <c r="BG382" s="189"/>
      <c r="BH382" s="189"/>
      <c r="BI382" s="189"/>
      <c r="BJ382" s="189"/>
      <c r="BK382" s="189"/>
      <c r="BL382" s="189"/>
      <c r="BM382" s="189"/>
      <c r="BN382" s="189"/>
      <c r="BO382" s="189"/>
      <c r="BP382" s="189"/>
      <c r="BQ382" s="189"/>
      <c r="BR382" s="189"/>
      <c r="BS382" s="189"/>
      <c r="BT382" s="189"/>
      <c r="BU382" s="189"/>
      <c r="BV382" s="189"/>
      <c r="BW382" s="189"/>
      <c r="BX382" s="189"/>
      <c r="BY382" s="189"/>
      <c r="BZ382" s="189"/>
      <c r="CA382" s="189"/>
      <c r="CB382" s="189"/>
      <c r="CC382" s="189"/>
      <c r="CD382" s="189"/>
      <c r="CE382" s="189"/>
      <c r="CF382" s="189"/>
      <c r="CG382" s="189"/>
      <c r="CH382" s="189"/>
      <c r="CI382" s="189"/>
      <c r="CJ382" s="189"/>
      <c r="CK382" s="189"/>
      <c r="CL382" s="189"/>
      <c r="CM382" s="189"/>
      <c r="CN382" s="189"/>
      <c r="CO382" s="189"/>
      <c r="CP382" s="189"/>
      <c r="CQ382" s="189"/>
      <c r="CR382" s="189"/>
      <c r="CS382" s="189"/>
      <c r="CT382" s="189"/>
      <c r="CU382" s="189"/>
      <c r="CV382" s="189"/>
      <c r="CW382" s="189"/>
      <c r="CX382" s="189"/>
      <c r="CY382" s="189"/>
      <c r="CZ382" s="189"/>
      <c r="DA382" s="189"/>
      <c r="DB382" s="189"/>
      <c r="DC382" s="189"/>
      <c r="DD382" s="189"/>
      <c r="DE382" s="189"/>
      <c r="DF382" s="189"/>
      <c r="DG382" s="189"/>
      <c r="DH382" s="189"/>
      <c r="DI382" s="189"/>
      <c r="DJ382" s="189"/>
      <c r="DK382" s="189"/>
      <c r="DL382" s="189"/>
      <c r="DM382" s="189"/>
      <c r="DN382" s="189"/>
      <c r="DO382" s="189"/>
      <c r="DP382" s="189"/>
      <c r="DQ382" s="189"/>
      <c r="DR382" s="189"/>
      <c r="DS382" s="189"/>
      <c r="DT382" s="189"/>
      <c r="DU382" s="189"/>
      <c r="DV382" s="189"/>
      <c r="DW382" s="189"/>
      <c r="DX382" s="189"/>
      <c r="DY382" s="189"/>
      <c r="DZ382" s="189"/>
      <c r="EA382" s="189"/>
      <c r="EB382" s="189"/>
      <c r="EC382" s="189"/>
      <c r="ED382" s="189"/>
      <c r="EE382" s="189"/>
      <c r="EF382" s="189"/>
      <c r="EG382" s="189"/>
      <c r="EH382" s="189"/>
      <c r="EI382" s="189"/>
      <c r="EJ382" s="189"/>
      <c r="EK382" s="189"/>
      <c r="EL382" s="189"/>
      <c r="EM382" s="189"/>
      <c r="EN382" s="189"/>
      <c r="EO382" s="189"/>
      <c r="EP382" s="189"/>
      <c r="EQ382" s="189"/>
      <c r="ER382" s="189"/>
      <c r="ES382" s="189"/>
      <c r="ET382" s="189"/>
      <c r="EU382" s="189"/>
      <c r="EV382" s="189"/>
      <c r="EW382" s="189"/>
      <c r="EX382" s="189"/>
      <c r="EY382" s="189"/>
      <c r="EZ382" s="189"/>
      <c r="FA382" s="189"/>
      <c r="FB382" s="189"/>
      <c r="FC382" s="189"/>
      <c r="FD382" s="189"/>
      <c r="FE382" s="189"/>
    </row>
    <row r="383" spans="1:161" ht="15">
      <c r="A383" s="181"/>
      <c r="B383" s="182">
        <v>11</v>
      </c>
      <c r="C383" s="176" t="s">
        <v>1514</v>
      </c>
      <c r="D383" s="182">
        <f t="shared" si="5"/>
        <v>2014</v>
      </c>
      <c r="E383" s="176" t="s">
        <v>1518</v>
      </c>
      <c r="F383" s="176" t="s">
        <v>1519</v>
      </c>
      <c r="G383" s="176" t="s">
        <v>1520</v>
      </c>
      <c r="H383" s="194" t="s">
        <v>1010</v>
      </c>
      <c r="I383" s="224">
        <f>'Limite Educação'!E15</f>
        <v>893986.87</v>
      </c>
      <c r="J383" s="181"/>
      <c r="K383" s="189"/>
      <c r="M383" s="189"/>
      <c r="N383" s="189"/>
      <c r="O383" s="189"/>
      <c r="P383" s="189"/>
      <c r="Q383" s="189"/>
      <c r="R383" s="189"/>
      <c r="S383" s="189"/>
      <c r="T383" s="189"/>
      <c r="U383" s="189"/>
      <c r="V383" s="189"/>
      <c r="W383" s="189"/>
      <c r="X383" s="189"/>
      <c r="Y383" s="189"/>
      <c r="Z383" s="189"/>
      <c r="AA383" s="189"/>
      <c r="AB383" s="189"/>
      <c r="AC383" s="189"/>
      <c r="AD383" s="189"/>
      <c r="AE383" s="189"/>
      <c r="AF383" s="189"/>
      <c r="AG383" s="189"/>
      <c r="AH383" s="189"/>
      <c r="AI383" s="189"/>
      <c r="AJ383" s="189"/>
      <c r="AK383" s="189"/>
      <c r="AL383" s="189"/>
      <c r="AM383" s="189"/>
      <c r="AN383" s="189"/>
      <c r="AO383" s="189"/>
      <c r="AP383" s="189"/>
      <c r="AQ383" s="189"/>
      <c r="AR383" s="189"/>
      <c r="AS383" s="189"/>
      <c r="AT383" s="189"/>
      <c r="AU383" s="189"/>
      <c r="AV383" s="189"/>
      <c r="AW383" s="189"/>
      <c r="AX383" s="189"/>
      <c r="AY383" s="189"/>
      <c r="AZ383" s="189"/>
      <c r="BA383" s="189"/>
      <c r="BB383" s="189"/>
      <c r="BC383" s="189"/>
      <c r="BD383" s="189"/>
      <c r="BE383" s="189"/>
      <c r="BF383" s="189"/>
      <c r="BG383" s="189"/>
      <c r="BH383" s="189"/>
      <c r="BI383" s="189"/>
      <c r="BJ383" s="189"/>
      <c r="BK383" s="189"/>
      <c r="BL383" s="189"/>
      <c r="BM383" s="189"/>
      <c r="BN383" s="189"/>
      <c r="BO383" s="189"/>
      <c r="BP383" s="189"/>
      <c r="BQ383" s="189"/>
      <c r="BR383" s="189"/>
      <c r="BS383" s="189"/>
      <c r="BT383" s="189"/>
      <c r="BU383" s="189"/>
      <c r="BV383" s="189"/>
      <c r="BW383" s="189"/>
      <c r="BX383" s="189"/>
      <c r="BY383" s="189"/>
      <c r="BZ383" s="189"/>
      <c r="CA383" s="189"/>
      <c r="CB383" s="189"/>
      <c r="CC383" s="189"/>
      <c r="CD383" s="189"/>
      <c r="CE383" s="189"/>
      <c r="CF383" s="189"/>
      <c r="CG383" s="189"/>
      <c r="CH383" s="189"/>
      <c r="CI383" s="189"/>
      <c r="CJ383" s="189"/>
      <c r="CK383" s="189"/>
      <c r="CL383" s="189"/>
      <c r="CM383" s="189"/>
      <c r="CN383" s="189"/>
      <c r="CO383" s="189"/>
      <c r="CP383" s="189"/>
      <c r="CQ383" s="189"/>
      <c r="CR383" s="189"/>
      <c r="CS383" s="189"/>
      <c r="CT383" s="189"/>
      <c r="CU383" s="189"/>
      <c r="CV383" s="189"/>
      <c r="CW383" s="189"/>
      <c r="CX383" s="189"/>
      <c r="CY383" s="189"/>
      <c r="CZ383" s="189"/>
      <c r="DA383" s="189"/>
      <c r="DB383" s="189"/>
      <c r="DC383" s="189"/>
      <c r="DD383" s="189"/>
      <c r="DE383" s="189"/>
      <c r="DF383" s="189"/>
      <c r="DG383" s="189"/>
      <c r="DH383" s="189"/>
      <c r="DI383" s="189"/>
      <c r="DJ383" s="189"/>
      <c r="DK383" s="189"/>
      <c r="DL383" s="189"/>
      <c r="DM383" s="189"/>
      <c r="DN383" s="189"/>
      <c r="DO383" s="189"/>
      <c r="DP383" s="189"/>
      <c r="DQ383" s="189"/>
      <c r="DR383" s="189"/>
      <c r="DS383" s="189"/>
      <c r="DT383" s="189"/>
      <c r="DU383" s="189"/>
      <c r="DV383" s="189"/>
      <c r="DW383" s="189"/>
      <c r="DX383" s="189"/>
      <c r="DY383" s="189"/>
      <c r="DZ383" s="189"/>
      <c r="EA383" s="189"/>
      <c r="EB383" s="189"/>
      <c r="EC383" s="189"/>
      <c r="ED383" s="189"/>
      <c r="EE383" s="189"/>
      <c r="EF383" s="189"/>
      <c r="EG383" s="189"/>
      <c r="EH383" s="189"/>
      <c r="EI383" s="189"/>
      <c r="EJ383" s="189"/>
      <c r="EK383" s="189"/>
      <c r="EL383" s="189"/>
      <c r="EM383" s="189"/>
      <c r="EN383" s="189"/>
      <c r="EO383" s="189"/>
      <c r="EP383" s="189"/>
      <c r="EQ383" s="189"/>
      <c r="ER383" s="189"/>
      <c r="ES383" s="189"/>
      <c r="ET383" s="189"/>
      <c r="EU383" s="189"/>
      <c r="EV383" s="189"/>
      <c r="EW383" s="189"/>
      <c r="EX383" s="189"/>
      <c r="EY383" s="189"/>
      <c r="EZ383" s="189"/>
      <c r="FA383" s="189"/>
      <c r="FB383" s="189"/>
      <c r="FC383" s="189"/>
      <c r="FD383" s="189"/>
      <c r="FE383" s="189"/>
    </row>
    <row r="384" spans="1:161" ht="15">
      <c r="A384" s="181"/>
      <c r="B384" s="182">
        <v>11</v>
      </c>
      <c r="C384" s="176" t="s">
        <v>1514</v>
      </c>
      <c r="D384" s="182">
        <f t="shared" si="5"/>
        <v>2014</v>
      </c>
      <c r="E384" s="176" t="s">
        <v>1521</v>
      </c>
      <c r="F384" s="176" t="s">
        <v>1257</v>
      </c>
      <c r="G384" s="176" t="s">
        <v>1522</v>
      </c>
      <c r="H384" s="194" t="s">
        <v>1010</v>
      </c>
      <c r="I384" s="224">
        <f>'Limite Educação'!E16</f>
        <v>830</v>
      </c>
      <c r="J384" s="181"/>
      <c r="K384" s="189"/>
      <c r="M384" s="189"/>
      <c r="N384" s="189"/>
      <c r="O384" s="189"/>
      <c r="P384" s="189"/>
      <c r="Q384" s="189"/>
      <c r="R384" s="189"/>
      <c r="S384" s="189"/>
      <c r="T384" s="189"/>
      <c r="U384" s="189"/>
      <c r="V384" s="189"/>
      <c r="W384" s="189"/>
      <c r="X384" s="189"/>
      <c r="Y384" s="189"/>
      <c r="Z384" s="189"/>
      <c r="AA384" s="189"/>
      <c r="AB384" s="189"/>
      <c r="AC384" s="189"/>
      <c r="AD384" s="189"/>
      <c r="AE384" s="189"/>
      <c r="AF384" s="189"/>
      <c r="AG384" s="189"/>
      <c r="AH384" s="189"/>
      <c r="AI384" s="189"/>
      <c r="AJ384" s="189"/>
      <c r="AK384" s="189"/>
      <c r="AL384" s="189"/>
      <c r="AM384" s="189"/>
      <c r="AN384" s="189"/>
      <c r="AO384" s="189"/>
      <c r="AP384" s="189"/>
      <c r="AQ384" s="189"/>
      <c r="AR384" s="189"/>
      <c r="AS384" s="189"/>
      <c r="AT384" s="189"/>
      <c r="AU384" s="189"/>
      <c r="AV384" s="189"/>
      <c r="AW384" s="189"/>
      <c r="AX384" s="189"/>
      <c r="AY384" s="189"/>
      <c r="AZ384" s="189"/>
      <c r="BA384" s="189"/>
      <c r="BB384" s="189"/>
      <c r="BC384" s="189"/>
      <c r="BD384" s="189"/>
      <c r="BE384" s="189"/>
      <c r="BF384" s="189"/>
      <c r="BG384" s="189"/>
      <c r="BH384" s="189"/>
      <c r="BI384" s="189"/>
      <c r="BJ384" s="189"/>
      <c r="BK384" s="189"/>
      <c r="BL384" s="189"/>
      <c r="BM384" s="189"/>
      <c r="BN384" s="189"/>
      <c r="BO384" s="189"/>
      <c r="BP384" s="189"/>
      <c r="BQ384" s="189"/>
      <c r="BR384" s="189"/>
      <c r="BS384" s="189"/>
      <c r="BT384" s="189"/>
      <c r="BU384" s="189"/>
      <c r="BV384" s="189"/>
      <c r="BW384" s="189"/>
      <c r="BX384" s="189"/>
      <c r="BY384" s="189"/>
      <c r="BZ384" s="189"/>
      <c r="CA384" s="189"/>
      <c r="CB384" s="189"/>
      <c r="CC384" s="189"/>
      <c r="CD384" s="189"/>
      <c r="CE384" s="189"/>
      <c r="CF384" s="189"/>
      <c r="CG384" s="189"/>
      <c r="CH384" s="189"/>
      <c r="CI384" s="189"/>
      <c r="CJ384" s="189"/>
      <c r="CK384" s="189"/>
      <c r="CL384" s="189"/>
      <c r="CM384" s="189"/>
      <c r="CN384" s="189"/>
      <c r="CO384" s="189"/>
      <c r="CP384" s="189"/>
      <c r="CQ384" s="189"/>
      <c r="CR384" s="189"/>
      <c r="CS384" s="189"/>
      <c r="CT384" s="189"/>
      <c r="CU384" s="189"/>
      <c r="CV384" s="189"/>
      <c r="CW384" s="189"/>
      <c r="CX384" s="189"/>
      <c r="CY384" s="189"/>
      <c r="CZ384" s="189"/>
      <c r="DA384" s="189"/>
      <c r="DB384" s="189"/>
      <c r="DC384" s="189"/>
      <c r="DD384" s="189"/>
      <c r="DE384" s="189"/>
      <c r="DF384" s="189"/>
      <c r="DG384" s="189"/>
      <c r="DH384" s="189"/>
      <c r="DI384" s="189"/>
      <c r="DJ384" s="189"/>
      <c r="DK384" s="189"/>
      <c r="DL384" s="189"/>
      <c r="DM384" s="189"/>
      <c r="DN384" s="189"/>
      <c r="DO384" s="189"/>
      <c r="DP384" s="189"/>
      <c r="DQ384" s="189"/>
      <c r="DR384" s="189"/>
      <c r="DS384" s="189"/>
      <c r="DT384" s="189"/>
      <c r="DU384" s="189"/>
      <c r="DV384" s="189"/>
      <c r="DW384" s="189"/>
      <c r="DX384" s="189"/>
      <c r="DY384" s="189"/>
      <c r="DZ384" s="189"/>
      <c r="EA384" s="189"/>
      <c r="EB384" s="189"/>
      <c r="EC384" s="189"/>
      <c r="ED384" s="189"/>
      <c r="EE384" s="189"/>
      <c r="EF384" s="189"/>
      <c r="EG384" s="189"/>
      <c r="EH384" s="189"/>
      <c r="EI384" s="189"/>
      <c r="EJ384" s="189"/>
      <c r="EK384" s="189"/>
      <c r="EL384" s="189"/>
      <c r="EM384" s="189"/>
      <c r="EN384" s="189"/>
      <c r="EO384" s="189"/>
      <c r="EP384" s="189"/>
      <c r="EQ384" s="189"/>
      <c r="ER384" s="189"/>
      <c r="ES384" s="189"/>
      <c r="ET384" s="189"/>
      <c r="EU384" s="189"/>
      <c r="EV384" s="189"/>
      <c r="EW384" s="189"/>
      <c r="EX384" s="189"/>
      <c r="EY384" s="189"/>
      <c r="EZ384" s="189"/>
      <c r="FA384" s="189"/>
      <c r="FB384" s="189"/>
      <c r="FC384" s="189"/>
      <c r="FD384" s="189"/>
      <c r="FE384" s="189"/>
    </row>
    <row r="385" spans="1:161" ht="15">
      <c r="A385" s="181"/>
      <c r="B385" s="182">
        <v>11</v>
      </c>
      <c r="C385" s="176" t="s">
        <v>1514</v>
      </c>
      <c r="D385" s="182">
        <f t="shared" si="5"/>
        <v>2014</v>
      </c>
      <c r="E385" s="176" t="s">
        <v>1523</v>
      </c>
      <c r="F385" s="176" t="s">
        <v>1259</v>
      </c>
      <c r="G385" s="176" t="s">
        <v>1524</v>
      </c>
      <c r="H385" s="194" t="s">
        <v>1010</v>
      </c>
      <c r="I385" s="224">
        <f>'Limite Educação'!E17</f>
        <v>0</v>
      </c>
      <c r="J385" s="181"/>
      <c r="K385" s="189"/>
      <c r="M385" s="189"/>
      <c r="N385" s="189"/>
      <c r="O385" s="189"/>
      <c r="P385" s="189"/>
      <c r="Q385" s="189"/>
      <c r="R385" s="189"/>
      <c r="S385" s="189"/>
      <c r="T385" s="189"/>
      <c r="U385" s="189"/>
      <c r="V385" s="189"/>
      <c r="W385" s="189"/>
      <c r="X385" s="189"/>
      <c r="Y385" s="189"/>
      <c r="Z385" s="189"/>
      <c r="AA385" s="189"/>
      <c r="AB385" s="189"/>
      <c r="AC385" s="189"/>
      <c r="AD385" s="189"/>
      <c r="AE385" s="189"/>
      <c r="AF385" s="189"/>
      <c r="AG385" s="189"/>
      <c r="AH385" s="189"/>
      <c r="AI385" s="189"/>
      <c r="AJ385" s="189"/>
      <c r="AK385" s="189"/>
      <c r="AL385" s="189"/>
      <c r="AM385" s="189"/>
      <c r="AN385" s="189"/>
      <c r="AO385" s="189"/>
      <c r="AP385" s="189"/>
      <c r="AQ385" s="189"/>
      <c r="AR385" s="189"/>
      <c r="AS385" s="189"/>
      <c r="AT385" s="189"/>
      <c r="AU385" s="189"/>
      <c r="AV385" s="189"/>
      <c r="AW385" s="189"/>
      <c r="AX385" s="189"/>
      <c r="AY385" s="189"/>
      <c r="AZ385" s="189"/>
      <c r="BA385" s="189"/>
      <c r="BB385" s="189"/>
      <c r="BC385" s="189"/>
      <c r="BD385" s="189"/>
      <c r="BE385" s="189"/>
      <c r="BF385" s="189"/>
      <c r="BG385" s="189"/>
      <c r="BH385" s="189"/>
      <c r="BI385" s="189"/>
      <c r="BJ385" s="189"/>
      <c r="BK385" s="189"/>
      <c r="BL385" s="189"/>
      <c r="BM385" s="189"/>
      <c r="BN385" s="189"/>
      <c r="BO385" s="189"/>
      <c r="BP385" s="189"/>
      <c r="BQ385" s="189"/>
      <c r="BR385" s="189"/>
      <c r="BS385" s="189"/>
      <c r="BT385" s="189"/>
      <c r="BU385" s="189"/>
      <c r="BV385" s="189"/>
      <c r="BW385" s="189"/>
      <c r="BX385" s="189"/>
      <c r="BY385" s="189"/>
      <c r="BZ385" s="189"/>
      <c r="CA385" s="189"/>
      <c r="CB385" s="189"/>
      <c r="CC385" s="189"/>
      <c r="CD385" s="189"/>
      <c r="CE385" s="189"/>
      <c r="CF385" s="189"/>
      <c r="CG385" s="189"/>
      <c r="CH385" s="189"/>
      <c r="CI385" s="189"/>
      <c r="CJ385" s="189"/>
      <c r="CK385" s="189"/>
      <c r="CL385" s="189"/>
      <c r="CM385" s="189"/>
      <c r="CN385" s="189"/>
      <c r="CO385" s="189"/>
      <c r="CP385" s="189"/>
      <c r="CQ385" s="189"/>
      <c r="CR385" s="189"/>
      <c r="CS385" s="189"/>
      <c r="CT385" s="189"/>
      <c r="CU385" s="189"/>
      <c r="CV385" s="189"/>
      <c r="CW385" s="189"/>
      <c r="CX385" s="189"/>
      <c r="CY385" s="189"/>
      <c r="CZ385" s="189"/>
      <c r="DA385" s="189"/>
      <c r="DB385" s="189"/>
      <c r="DC385" s="189"/>
      <c r="DD385" s="189"/>
      <c r="DE385" s="189"/>
      <c r="DF385" s="189"/>
      <c r="DG385" s="189"/>
      <c r="DH385" s="189"/>
      <c r="DI385" s="189"/>
      <c r="DJ385" s="189"/>
      <c r="DK385" s="189"/>
      <c r="DL385" s="189"/>
      <c r="DM385" s="189"/>
      <c r="DN385" s="189"/>
      <c r="DO385" s="189"/>
      <c r="DP385" s="189"/>
      <c r="DQ385" s="189"/>
      <c r="DR385" s="189"/>
      <c r="DS385" s="189"/>
      <c r="DT385" s="189"/>
      <c r="DU385" s="189"/>
      <c r="DV385" s="189"/>
      <c r="DW385" s="189"/>
      <c r="DX385" s="189"/>
      <c r="DY385" s="189"/>
      <c r="DZ385" s="189"/>
      <c r="EA385" s="189"/>
      <c r="EB385" s="189"/>
      <c r="EC385" s="189"/>
      <c r="ED385" s="189"/>
      <c r="EE385" s="189"/>
      <c r="EF385" s="189"/>
      <c r="EG385" s="189"/>
      <c r="EH385" s="189"/>
      <c r="EI385" s="189"/>
      <c r="EJ385" s="189"/>
      <c r="EK385" s="189"/>
      <c r="EL385" s="189"/>
      <c r="EM385" s="189"/>
      <c r="EN385" s="189"/>
      <c r="EO385" s="189"/>
      <c r="EP385" s="189"/>
      <c r="EQ385" s="189"/>
      <c r="ER385" s="189"/>
      <c r="ES385" s="189"/>
      <c r="ET385" s="189"/>
      <c r="EU385" s="189"/>
      <c r="EV385" s="189"/>
      <c r="EW385" s="189"/>
      <c r="EX385" s="189"/>
      <c r="EY385" s="189"/>
      <c r="EZ385" s="189"/>
      <c r="FA385" s="189"/>
      <c r="FB385" s="189"/>
      <c r="FC385" s="189"/>
      <c r="FD385" s="189"/>
      <c r="FE385" s="189"/>
    </row>
    <row r="386" spans="1:161" ht="15">
      <c r="A386" s="181"/>
      <c r="B386" s="182">
        <v>11</v>
      </c>
      <c r="C386" s="176" t="s">
        <v>1514</v>
      </c>
      <c r="D386" s="182">
        <f t="shared" si="5"/>
        <v>2014</v>
      </c>
      <c r="E386" s="176" t="s">
        <v>1525</v>
      </c>
      <c r="F386" s="176" t="s">
        <v>1298</v>
      </c>
      <c r="G386" s="176" t="s">
        <v>359</v>
      </c>
      <c r="H386" s="194" t="s">
        <v>1010</v>
      </c>
      <c r="I386" s="224">
        <f>'Limite Educação'!E18</f>
        <v>22221846.32</v>
      </c>
      <c r="J386" s="189"/>
      <c r="K386" s="189"/>
      <c r="M386" s="189"/>
      <c r="N386" s="189"/>
      <c r="O386" s="189"/>
      <c r="P386" s="189"/>
      <c r="Q386" s="189"/>
      <c r="R386" s="189"/>
      <c r="S386" s="189"/>
      <c r="T386" s="189"/>
      <c r="U386" s="189"/>
      <c r="V386" s="189"/>
      <c r="W386" s="189"/>
      <c r="X386" s="189"/>
      <c r="Y386" s="189"/>
      <c r="Z386" s="189"/>
      <c r="AA386" s="189"/>
      <c r="AB386" s="189"/>
      <c r="AC386" s="189"/>
      <c r="AD386" s="189"/>
      <c r="AE386" s="189"/>
      <c r="AF386" s="189"/>
      <c r="AG386" s="189"/>
      <c r="AH386" s="189"/>
      <c r="AI386" s="189"/>
      <c r="AJ386" s="189"/>
      <c r="AK386" s="189"/>
      <c r="AL386" s="189"/>
      <c r="AM386" s="189"/>
      <c r="AN386" s="189"/>
      <c r="AO386" s="189"/>
      <c r="AP386" s="189"/>
      <c r="AQ386" s="189"/>
      <c r="AR386" s="189"/>
      <c r="AS386" s="189"/>
      <c r="AT386" s="189"/>
      <c r="AU386" s="189"/>
      <c r="AV386" s="189"/>
      <c r="AW386" s="189"/>
      <c r="AX386" s="189"/>
      <c r="AY386" s="189"/>
      <c r="AZ386" s="189"/>
      <c r="BA386" s="189"/>
      <c r="BB386" s="189"/>
      <c r="BC386" s="189"/>
      <c r="BD386" s="189"/>
      <c r="BE386" s="189"/>
      <c r="BF386" s="189"/>
      <c r="BG386" s="189"/>
      <c r="BH386" s="189"/>
      <c r="BI386" s="189"/>
      <c r="BJ386" s="189"/>
      <c r="BK386" s="189"/>
      <c r="BL386" s="189"/>
      <c r="BM386" s="189"/>
      <c r="BN386" s="189"/>
      <c r="BO386" s="189"/>
      <c r="BP386" s="189"/>
      <c r="BQ386" s="189"/>
      <c r="BR386" s="189"/>
      <c r="BS386" s="189"/>
      <c r="BT386" s="189"/>
      <c r="BU386" s="189"/>
      <c r="BV386" s="189"/>
      <c r="BW386" s="189"/>
      <c r="BX386" s="189"/>
      <c r="BY386" s="189"/>
      <c r="BZ386" s="189"/>
      <c r="CA386" s="189"/>
      <c r="CB386" s="189"/>
      <c r="CC386" s="189"/>
      <c r="CD386" s="189"/>
      <c r="CE386" s="189"/>
      <c r="CF386" s="189"/>
      <c r="CG386" s="189"/>
      <c r="CH386" s="189"/>
      <c r="CI386" s="189"/>
      <c r="CJ386" s="189"/>
      <c r="CK386" s="189"/>
      <c r="CL386" s="189"/>
      <c r="CM386" s="189"/>
      <c r="CN386" s="189"/>
      <c r="CO386" s="189"/>
      <c r="CP386" s="189"/>
      <c r="CQ386" s="189"/>
      <c r="CR386" s="189"/>
      <c r="CS386" s="189"/>
      <c r="CT386" s="189"/>
      <c r="CU386" s="189"/>
      <c r="CV386" s="189"/>
      <c r="CW386" s="189"/>
      <c r="CX386" s="189"/>
      <c r="CY386" s="189"/>
      <c r="CZ386" s="189"/>
      <c r="DA386" s="189"/>
      <c r="DB386" s="189"/>
      <c r="DC386" s="189"/>
      <c r="DD386" s="189"/>
      <c r="DE386" s="189"/>
      <c r="DF386" s="189"/>
      <c r="DG386" s="189"/>
      <c r="DH386" s="189"/>
      <c r="DI386" s="189"/>
      <c r="DJ386" s="189"/>
      <c r="DK386" s="189"/>
      <c r="DL386" s="189"/>
      <c r="DM386" s="189"/>
      <c r="DN386" s="189"/>
      <c r="DO386" s="189"/>
      <c r="DP386" s="189"/>
      <c r="DQ386" s="189"/>
      <c r="DR386" s="189"/>
      <c r="DS386" s="189"/>
      <c r="DT386" s="189"/>
      <c r="DU386" s="189"/>
      <c r="DV386" s="189"/>
      <c r="DW386" s="189"/>
      <c r="DX386" s="189"/>
      <c r="DY386" s="189"/>
      <c r="DZ386" s="189"/>
      <c r="EA386" s="189"/>
      <c r="EB386" s="189"/>
      <c r="EC386" s="189"/>
      <c r="ED386" s="189"/>
      <c r="EE386" s="189"/>
      <c r="EF386" s="189"/>
      <c r="EG386" s="189"/>
      <c r="EH386" s="189"/>
      <c r="EI386" s="189"/>
      <c r="EJ386" s="189"/>
      <c r="EK386" s="189"/>
      <c r="EL386" s="189"/>
      <c r="EM386" s="189"/>
      <c r="EN386" s="189"/>
      <c r="EO386" s="189"/>
      <c r="EP386" s="189"/>
      <c r="EQ386" s="189"/>
      <c r="ER386" s="189"/>
      <c r="ES386" s="189"/>
      <c r="ET386" s="189"/>
      <c r="EU386" s="189"/>
      <c r="EV386" s="189"/>
      <c r="EW386" s="189"/>
      <c r="EX386" s="189"/>
      <c r="EY386" s="189"/>
      <c r="EZ386" s="189"/>
      <c r="FA386" s="189"/>
      <c r="FB386" s="189"/>
      <c r="FC386" s="189"/>
      <c r="FD386" s="189"/>
      <c r="FE386" s="189"/>
    </row>
    <row r="387" spans="1:161" ht="15">
      <c r="A387" s="181"/>
      <c r="B387" s="182">
        <v>11</v>
      </c>
      <c r="C387" s="176" t="s">
        <v>1514</v>
      </c>
      <c r="D387" s="182">
        <f t="shared" si="5"/>
        <v>2014</v>
      </c>
      <c r="E387" s="176" t="s">
        <v>1526</v>
      </c>
      <c r="F387" s="176" t="s">
        <v>1301</v>
      </c>
      <c r="G387" s="176" t="s">
        <v>1527</v>
      </c>
      <c r="H387" s="194" t="s">
        <v>1010</v>
      </c>
      <c r="I387" s="224">
        <f>'Limite Educação'!E19</f>
        <v>20570637.14</v>
      </c>
      <c r="J387" s="189"/>
      <c r="K387" s="189"/>
      <c r="M387" s="189"/>
      <c r="N387" s="189"/>
      <c r="O387" s="189"/>
      <c r="P387" s="189"/>
      <c r="Q387" s="189"/>
      <c r="R387" s="189"/>
      <c r="S387" s="189"/>
      <c r="T387" s="189"/>
      <c r="U387" s="189"/>
      <c r="V387" s="189"/>
      <c r="W387" s="189"/>
      <c r="X387" s="189"/>
      <c r="Y387" s="189"/>
      <c r="Z387" s="189"/>
      <c r="AA387" s="189"/>
      <c r="AB387" s="189"/>
      <c r="AC387" s="189"/>
      <c r="AD387" s="189"/>
      <c r="AE387" s="189"/>
      <c r="AF387" s="189"/>
      <c r="AG387" s="189"/>
      <c r="AH387" s="189"/>
      <c r="AI387" s="189"/>
      <c r="AJ387" s="189"/>
      <c r="AK387" s="189"/>
      <c r="AL387" s="189"/>
      <c r="AM387" s="189"/>
      <c r="AN387" s="189"/>
      <c r="AO387" s="189"/>
      <c r="AP387" s="189"/>
      <c r="AQ387" s="189"/>
      <c r="AR387" s="189"/>
      <c r="AS387" s="189"/>
      <c r="AT387" s="189"/>
      <c r="AU387" s="189"/>
      <c r="AV387" s="189"/>
      <c r="AW387" s="189"/>
      <c r="AX387" s="189"/>
      <c r="AY387" s="189"/>
      <c r="AZ387" s="189"/>
      <c r="BA387" s="189"/>
      <c r="BB387" s="189"/>
      <c r="BC387" s="189"/>
      <c r="BD387" s="189"/>
      <c r="BE387" s="189"/>
      <c r="BF387" s="189"/>
      <c r="BG387" s="189"/>
      <c r="BH387" s="189"/>
      <c r="BI387" s="189"/>
      <c r="BJ387" s="189"/>
      <c r="BK387" s="189"/>
      <c r="BL387" s="189"/>
      <c r="BM387" s="189"/>
      <c r="BN387" s="189"/>
      <c r="BO387" s="189"/>
      <c r="BP387" s="189"/>
      <c r="BQ387" s="189"/>
      <c r="BR387" s="189"/>
      <c r="BS387" s="189"/>
      <c r="BT387" s="189"/>
      <c r="BU387" s="189"/>
      <c r="BV387" s="189"/>
      <c r="BW387" s="189"/>
      <c r="BX387" s="189"/>
      <c r="BY387" s="189"/>
      <c r="BZ387" s="189"/>
      <c r="CA387" s="189"/>
      <c r="CB387" s="189"/>
      <c r="CC387" s="189"/>
      <c r="CD387" s="189"/>
      <c r="CE387" s="189"/>
      <c r="CF387" s="189"/>
      <c r="CG387" s="189"/>
      <c r="CH387" s="189"/>
      <c r="CI387" s="189"/>
      <c r="CJ387" s="189"/>
      <c r="CK387" s="189"/>
      <c r="CL387" s="189"/>
      <c r="CM387" s="189"/>
      <c r="CN387" s="189"/>
      <c r="CO387" s="189"/>
      <c r="CP387" s="189"/>
      <c r="CQ387" s="189"/>
      <c r="CR387" s="189"/>
      <c r="CS387" s="189"/>
      <c r="CT387" s="189"/>
      <c r="CU387" s="189"/>
      <c r="CV387" s="189"/>
      <c r="CW387" s="189"/>
      <c r="CX387" s="189"/>
      <c r="CY387" s="189"/>
      <c r="CZ387" s="189"/>
      <c r="DA387" s="189"/>
      <c r="DB387" s="189"/>
      <c r="DC387" s="189"/>
      <c r="DD387" s="189"/>
      <c r="DE387" s="189"/>
      <c r="DF387" s="189"/>
      <c r="DG387" s="189"/>
      <c r="DH387" s="189"/>
      <c r="DI387" s="189"/>
      <c r="DJ387" s="189"/>
      <c r="DK387" s="189"/>
      <c r="DL387" s="189"/>
      <c r="DM387" s="189"/>
      <c r="DN387" s="189"/>
      <c r="DO387" s="189"/>
      <c r="DP387" s="189"/>
      <c r="DQ387" s="189"/>
      <c r="DR387" s="189"/>
      <c r="DS387" s="189"/>
      <c r="DT387" s="189"/>
      <c r="DU387" s="189"/>
      <c r="DV387" s="189"/>
      <c r="DW387" s="189"/>
      <c r="DX387" s="189"/>
      <c r="DY387" s="189"/>
      <c r="DZ387" s="189"/>
      <c r="EA387" s="189"/>
      <c r="EB387" s="189"/>
      <c r="EC387" s="189"/>
      <c r="ED387" s="189"/>
      <c r="EE387" s="189"/>
      <c r="EF387" s="189"/>
      <c r="EG387" s="189"/>
      <c r="EH387" s="189"/>
      <c r="EI387" s="189"/>
      <c r="EJ387" s="189"/>
      <c r="EK387" s="189"/>
      <c r="EL387" s="189"/>
      <c r="EM387" s="189"/>
      <c r="EN387" s="189"/>
      <c r="EO387" s="189"/>
      <c r="EP387" s="189"/>
      <c r="EQ387" s="189"/>
      <c r="ER387" s="189"/>
      <c r="ES387" s="189"/>
      <c r="ET387" s="189"/>
      <c r="EU387" s="189"/>
      <c r="EV387" s="189"/>
      <c r="EW387" s="189"/>
      <c r="EX387" s="189"/>
      <c r="EY387" s="189"/>
      <c r="EZ387" s="189"/>
      <c r="FA387" s="189"/>
      <c r="FB387" s="189"/>
      <c r="FC387" s="189"/>
      <c r="FD387" s="189"/>
      <c r="FE387" s="189"/>
    </row>
    <row r="388" spans="1:161" ht="15">
      <c r="A388" s="181"/>
      <c r="B388" s="182">
        <v>11</v>
      </c>
      <c r="C388" s="176" t="s">
        <v>1514</v>
      </c>
      <c r="D388" s="182">
        <f t="shared" si="5"/>
        <v>2014</v>
      </c>
      <c r="E388" s="176" t="s">
        <v>1528</v>
      </c>
      <c r="F388" s="176" t="s">
        <v>1304</v>
      </c>
      <c r="G388" s="176" t="s">
        <v>1529</v>
      </c>
      <c r="H388" s="194" t="s">
        <v>1010</v>
      </c>
      <c r="I388" s="224">
        <f>'Limite Educação'!E20</f>
        <v>1651209.18</v>
      </c>
      <c r="J388" s="189"/>
      <c r="K388" s="189"/>
      <c r="M388" s="189"/>
      <c r="N388" s="189"/>
      <c r="O388" s="189"/>
      <c r="P388" s="189"/>
      <c r="Q388" s="189"/>
      <c r="R388" s="189"/>
      <c r="S388" s="189"/>
      <c r="T388" s="189"/>
      <c r="U388" s="189"/>
      <c r="V388" s="189"/>
      <c r="W388" s="189"/>
      <c r="X388" s="189"/>
      <c r="Y388" s="189"/>
      <c r="Z388" s="189"/>
      <c r="AA388" s="189"/>
      <c r="AB388" s="189"/>
      <c r="AC388" s="189"/>
      <c r="AD388" s="189"/>
      <c r="AE388" s="189"/>
      <c r="AF388" s="189"/>
      <c r="AG388" s="189"/>
      <c r="AH388" s="189"/>
      <c r="AI388" s="189"/>
      <c r="AJ388" s="189"/>
      <c r="AK388" s="189"/>
      <c r="AL388" s="189"/>
      <c r="AM388" s="189"/>
      <c r="AN388" s="189"/>
      <c r="AO388" s="189"/>
      <c r="AP388" s="189"/>
      <c r="AQ388" s="189"/>
      <c r="AR388" s="189"/>
      <c r="AS388" s="189"/>
      <c r="AT388" s="189"/>
      <c r="AU388" s="189"/>
      <c r="AV388" s="189"/>
      <c r="AW388" s="189"/>
      <c r="AX388" s="189"/>
      <c r="AY388" s="189"/>
      <c r="AZ388" s="189"/>
      <c r="BA388" s="189"/>
      <c r="BB388" s="189"/>
      <c r="BC388" s="189"/>
      <c r="BD388" s="189"/>
      <c r="BE388" s="189"/>
      <c r="BF388" s="189"/>
      <c r="BG388" s="189"/>
      <c r="BH388" s="189"/>
      <c r="BI388" s="189"/>
      <c r="BJ388" s="189"/>
      <c r="BK388" s="189"/>
      <c r="BL388" s="189"/>
      <c r="BM388" s="189"/>
      <c r="BN388" s="189"/>
      <c r="BO388" s="189"/>
      <c r="BP388" s="189"/>
      <c r="BQ388" s="189"/>
      <c r="BR388" s="189"/>
      <c r="BS388" s="189"/>
      <c r="BT388" s="189"/>
      <c r="BU388" s="189"/>
      <c r="BV388" s="189"/>
      <c r="BW388" s="189"/>
      <c r="BX388" s="189"/>
      <c r="BY388" s="189"/>
      <c r="BZ388" s="189"/>
      <c r="CA388" s="189"/>
      <c r="CB388" s="189"/>
      <c r="CC388" s="189"/>
      <c r="CD388" s="189"/>
      <c r="CE388" s="189"/>
      <c r="CF388" s="189"/>
      <c r="CG388" s="189"/>
      <c r="CH388" s="189"/>
      <c r="CI388" s="189"/>
      <c r="CJ388" s="189"/>
      <c r="CK388" s="189"/>
      <c r="CL388" s="189"/>
      <c r="CM388" s="189"/>
      <c r="CN388" s="189"/>
      <c r="CO388" s="189"/>
      <c r="CP388" s="189"/>
      <c r="CQ388" s="189"/>
      <c r="CR388" s="189"/>
      <c r="CS388" s="189"/>
      <c r="CT388" s="189"/>
      <c r="CU388" s="189"/>
      <c r="CV388" s="189"/>
      <c r="CW388" s="189"/>
      <c r="CX388" s="189"/>
      <c r="CY388" s="189"/>
      <c r="CZ388" s="189"/>
      <c r="DA388" s="189"/>
      <c r="DB388" s="189"/>
      <c r="DC388" s="189"/>
      <c r="DD388" s="189"/>
      <c r="DE388" s="189"/>
      <c r="DF388" s="189"/>
      <c r="DG388" s="189"/>
      <c r="DH388" s="189"/>
      <c r="DI388" s="189"/>
      <c r="DJ388" s="189"/>
      <c r="DK388" s="189"/>
      <c r="DL388" s="189"/>
      <c r="DM388" s="189"/>
      <c r="DN388" s="189"/>
      <c r="DO388" s="189"/>
      <c r="DP388" s="189"/>
      <c r="DQ388" s="189"/>
      <c r="DR388" s="189"/>
      <c r="DS388" s="189"/>
      <c r="DT388" s="189"/>
      <c r="DU388" s="189"/>
      <c r="DV388" s="189"/>
      <c r="DW388" s="189"/>
      <c r="DX388" s="189"/>
      <c r="DY388" s="189"/>
      <c r="DZ388" s="189"/>
      <c r="EA388" s="189"/>
      <c r="EB388" s="189"/>
      <c r="EC388" s="189"/>
      <c r="ED388" s="189"/>
      <c r="EE388" s="189"/>
      <c r="EF388" s="189"/>
      <c r="EG388" s="189"/>
      <c r="EH388" s="189"/>
      <c r="EI388" s="189"/>
      <c r="EJ388" s="189"/>
      <c r="EK388" s="189"/>
      <c r="EL388" s="189"/>
      <c r="EM388" s="189"/>
      <c r="EN388" s="189"/>
      <c r="EO388" s="189"/>
      <c r="EP388" s="189"/>
      <c r="EQ388" s="189"/>
      <c r="ER388" s="189"/>
      <c r="ES388" s="189"/>
      <c r="ET388" s="189"/>
      <c r="EU388" s="189"/>
      <c r="EV388" s="189"/>
      <c r="EW388" s="189"/>
      <c r="EX388" s="189"/>
      <c r="EY388" s="189"/>
      <c r="EZ388" s="189"/>
      <c r="FA388" s="189"/>
      <c r="FB388" s="189"/>
      <c r="FC388" s="189"/>
      <c r="FD388" s="189"/>
      <c r="FE388" s="189"/>
    </row>
    <row r="389" spans="1:161" ht="15">
      <c r="A389" s="181"/>
      <c r="B389" s="182">
        <v>11</v>
      </c>
      <c r="C389" s="176" t="s">
        <v>1514</v>
      </c>
      <c r="D389" s="182">
        <f t="shared" si="5"/>
        <v>2014</v>
      </c>
      <c r="E389" s="176" t="s">
        <v>1530</v>
      </c>
      <c r="F389" s="176" t="s">
        <v>1306</v>
      </c>
      <c r="G389" s="176" t="s">
        <v>1531</v>
      </c>
      <c r="H389" s="194" t="s">
        <v>1010</v>
      </c>
      <c r="I389" s="224">
        <f>'Limite Educação'!E21</f>
        <v>0</v>
      </c>
      <c r="J389" s="189"/>
      <c r="K389" s="189"/>
      <c r="M389" s="189"/>
      <c r="N389" s="189"/>
      <c r="O389" s="189"/>
      <c r="P389" s="189"/>
      <c r="Q389" s="189"/>
      <c r="R389" s="189"/>
      <c r="S389" s="189"/>
      <c r="T389" s="189"/>
      <c r="U389" s="189"/>
      <c r="V389" s="189"/>
      <c r="W389" s="189"/>
      <c r="X389" s="189"/>
      <c r="Y389" s="189"/>
      <c r="Z389" s="189"/>
      <c r="AA389" s="189"/>
      <c r="AB389" s="189"/>
      <c r="AC389" s="189"/>
      <c r="AD389" s="189"/>
      <c r="AE389" s="189"/>
      <c r="AF389" s="189"/>
      <c r="AG389" s="189"/>
      <c r="AH389" s="189"/>
      <c r="AI389" s="189"/>
      <c r="AJ389" s="189"/>
      <c r="AK389" s="189"/>
      <c r="AL389" s="189"/>
      <c r="AM389" s="189"/>
      <c r="AN389" s="189"/>
      <c r="AO389" s="189"/>
      <c r="AP389" s="189"/>
      <c r="AQ389" s="189"/>
      <c r="AR389" s="189"/>
      <c r="AS389" s="189"/>
      <c r="AT389" s="189"/>
      <c r="AU389" s="189"/>
      <c r="AV389" s="189"/>
      <c r="AW389" s="189"/>
      <c r="AX389" s="189"/>
      <c r="AY389" s="189"/>
      <c r="AZ389" s="189"/>
      <c r="BA389" s="189"/>
      <c r="BB389" s="189"/>
      <c r="BC389" s="189"/>
      <c r="BD389" s="189"/>
      <c r="BE389" s="189"/>
      <c r="BF389" s="189"/>
      <c r="BG389" s="189"/>
      <c r="BH389" s="189"/>
      <c r="BI389" s="189"/>
      <c r="BJ389" s="189"/>
      <c r="BK389" s="189"/>
      <c r="BL389" s="189"/>
      <c r="BM389" s="189"/>
      <c r="BN389" s="189"/>
      <c r="BO389" s="189"/>
      <c r="BP389" s="189"/>
      <c r="BQ389" s="189"/>
      <c r="BR389" s="189"/>
      <c r="BS389" s="189"/>
      <c r="BT389" s="189"/>
      <c r="BU389" s="189"/>
      <c r="BV389" s="189"/>
      <c r="BW389" s="189"/>
      <c r="BX389" s="189"/>
      <c r="BY389" s="189"/>
      <c r="BZ389" s="189"/>
      <c r="CA389" s="189"/>
      <c r="CB389" s="189"/>
      <c r="CC389" s="189"/>
      <c r="CD389" s="189"/>
      <c r="CE389" s="189"/>
      <c r="CF389" s="189"/>
      <c r="CG389" s="189"/>
      <c r="CH389" s="189"/>
      <c r="CI389" s="189"/>
      <c r="CJ389" s="189"/>
      <c r="CK389" s="189"/>
      <c r="CL389" s="189"/>
      <c r="CM389" s="189"/>
      <c r="CN389" s="189"/>
      <c r="CO389" s="189"/>
      <c r="CP389" s="189"/>
      <c r="CQ389" s="189"/>
      <c r="CR389" s="189"/>
      <c r="CS389" s="189"/>
      <c r="CT389" s="189"/>
      <c r="CU389" s="189"/>
      <c r="CV389" s="189"/>
      <c r="CW389" s="189"/>
      <c r="CX389" s="189"/>
      <c r="CY389" s="189"/>
      <c r="CZ389" s="189"/>
      <c r="DA389" s="189"/>
      <c r="DB389" s="189"/>
      <c r="DC389" s="189"/>
      <c r="DD389" s="189"/>
      <c r="DE389" s="189"/>
      <c r="DF389" s="189"/>
      <c r="DG389" s="189"/>
      <c r="DH389" s="189"/>
      <c r="DI389" s="189"/>
      <c r="DJ389" s="189"/>
      <c r="DK389" s="189"/>
      <c r="DL389" s="189"/>
      <c r="DM389" s="189"/>
      <c r="DN389" s="189"/>
      <c r="DO389" s="189"/>
      <c r="DP389" s="189"/>
      <c r="DQ389" s="189"/>
      <c r="DR389" s="189"/>
      <c r="DS389" s="189"/>
      <c r="DT389" s="189"/>
      <c r="DU389" s="189"/>
      <c r="DV389" s="189"/>
      <c r="DW389" s="189"/>
      <c r="DX389" s="189"/>
      <c r="DY389" s="189"/>
      <c r="DZ389" s="189"/>
      <c r="EA389" s="189"/>
      <c r="EB389" s="189"/>
      <c r="EC389" s="189"/>
      <c r="ED389" s="189"/>
      <c r="EE389" s="189"/>
      <c r="EF389" s="189"/>
      <c r="EG389" s="189"/>
      <c r="EH389" s="189"/>
      <c r="EI389" s="189"/>
      <c r="EJ389" s="189"/>
      <c r="EK389" s="189"/>
      <c r="EL389" s="189"/>
      <c r="EM389" s="189"/>
      <c r="EN389" s="189"/>
      <c r="EO389" s="189"/>
      <c r="EP389" s="189"/>
      <c r="EQ389" s="189"/>
      <c r="ER389" s="189"/>
      <c r="ES389" s="189"/>
      <c r="ET389" s="189"/>
      <c r="EU389" s="189"/>
      <c r="EV389" s="189"/>
      <c r="EW389" s="189"/>
      <c r="EX389" s="189"/>
      <c r="EY389" s="189"/>
      <c r="EZ389" s="189"/>
      <c r="FA389" s="189"/>
      <c r="FB389" s="189"/>
      <c r="FC389" s="189"/>
      <c r="FD389" s="189"/>
      <c r="FE389" s="189"/>
    </row>
    <row r="390" spans="1:161" ht="15">
      <c r="A390" s="181"/>
      <c r="B390" s="182">
        <v>11</v>
      </c>
      <c r="C390" s="176" t="s">
        <v>1514</v>
      </c>
      <c r="D390" s="182">
        <f t="shared" si="5"/>
        <v>2014</v>
      </c>
      <c r="E390" s="176" t="s">
        <v>1532</v>
      </c>
      <c r="F390" s="176" t="s">
        <v>1339</v>
      </c>
      <c r="G390" s="176" t="s">
        <v>1533</v>
      </c>
      <c r="H390" s="194" t="s">
        <v>1010</v>
      </c>
      <c r="I390" s="224">
        <f>'Limite Educação'!E22</f>
        <v>0</v>
      </c>
      <c r="J390" s="189"/>
      <c r="K390" s="189"/>
      <c r="M390" s="189"/>
      <c r="N390" s="189"/>
      <c r="O390" s="189"/>
      <c r="P390" s="189"/>
      <c r="Q390" s="189"/>
      <c r="R390" s="189"/>
      <c r="S390" s="189"/>
      <c r="T390" s="189"/>
      <c r="U390" s="189"/>
      <c r="V390" s="189"/>
      <c r="W390" s="189"/>
      <c r="X390" s="189"/>
      <c r="Y390" s="189"/>
      <c r="Z390" s="189"/>
      <c r="AA390" s="189"/>
      <c r="AB390" s="189"/>
      <c r="AC390" s="189"/>
      <c r="AD390" s="189"/>
      <c r="AE390" s="189"/>
      <c r="AF390" s="189"/>
      <c r="AG390" s="189"/>
      <c r="AH390" s="189"/>
      <c r="AI390" s="189"/>
      <c r="AJ390" s="189"/>
      <c r="AK390" s="189"/>
      <c r="AL390" s="189"/>
      <c r="AM390" s="189"/>
      <c r="AN390" s="189"/>
      <c r="AO390" s="189"/>
      <c r="AP390" s="189"/>
      <c r="AQ390" s="189"/>
      <c r="AR390" s="189"/>
      <c r="AS390" s="189"/>
      <c r="AT390" s="189"/>
      <c r="AU390" s="189"/>
      <c r="AV390" s="189"/>
      <c r="AW390" s="189"/>
      <c r="AX390" s="189"/>
      <c r="AY390" s="189"/>
      <c r="AZ390" s="189"/>
      <c r="BA390" s="189"/>
      <c r="BB390" s="189"/>
      <c r="BC390" s="189"/>
      <c r="BD390" s="189"/>
      <c r="BE390" s="189"/>
      <c r="BF390" s="189"/>
      <c r="BG390" s="189"/>
      <c r="BH390" s="189"/>
      <c r="BI390" s="189"/>
      <c r="BJ390" s="189"/>
      <c r="BK390" s="189"/>
      <c r="BL390" s="189"/>
      <c r="BM390" s="189"/>
      <c r="BN390" s="189"/>
      <c r="BO390" s="189"/>
      <c r="BP390" s="189"/>
      <c r="BQ390" s="189"/>
      <c r="BR390" s="189"/>
      <c r="BS390" s="189"/>
      <c r="BT390" s="189"/>
      <c r="BU390" s="189"/>
      <c r="BV390" s="189"/>
      <c r="BW390" s="189"/>
      <c r="BX390" s="189"/>
      <c r="BY390" s="189"/>
      <c r="BZ390" s="189"/>
      <c r="CA390" s="189"/>
      <c r="CB390" s="189"/>
      <c r="CC390" s="189"/>
      <c r="CD390" s="189"/>
      <c r="CE390" s="189"/>
      <c r="CF390" s="189"/>
      <c r="CG390" s="189"/>
      <c r="CH390" s="189"/>
      <c r="CI390" s="189"/>
      <c r="CJ390" s="189"/>
      <c r="CK390" s="189"/>
      <c r="CL390" s="189"/>
      <c r="CM390" s="189"/>
      <c r="CN390" s="189"/>
      <c r="CO390" s="189"/>
      <c r="CP390" s="189"/>
      <c r="CQ390" s="189"/>
      <c r="CR390" s="189"/>
      <c r="CS390" s="189"/>
      <c r="CT390" s="189"/>
      <c r="CU390" s="189"/>
      <c r="CV390" s="189"/>
      <c r="CW390" s="189"/>
      <c r="CX390" s="189"/>
      <c r="CY390" s="189"/>
      <c r="CZ390" s="189"/>
      <c r="DA390" s="189"/>
      <c r="DB390" s="189"/>
      <c r="DC390" s="189"/>
      <c r="DD390" s="189"/>
      <c r="DE390" s="189"/>
      <c r="DF390" s="189"/>
      <c r="DG390" s="189"/>
      <c r="DH390" s="189"/>
      <c r="DI390" s="189"/>
      <c r="DJ390" s="189"/>
      <c r="DK390" s="189"/>
      <c r="DL390" s="189"/>
      <c r="DM390" s="189"/>
      <c r="DN390" s="189"/>
      <c r="DO390" s="189"/>
      <c r="DP390" s="189"/>
      <c r="DQ390" s="189"/>
      <c r="DR390" s="189"/>
      <c r="DS390" s="189"/>
      <c r="DT390" s="189"/>
      <c r="DU390" s="189"/>
      <c r="DV390" s="189"/>
      <c r="DW390" s="189"/>
      <c r="DX390" s="189"/>
      <c r="DY390" s="189"/>
      <c r="DZ390" s="189"/>
      <c r="EA390" s="189"/>
      <c r="EB390" s="189"/>
      <c r="EC390" s="189"/>
      <c r="ED390" s="189"/>
      <c r="EE390" s="189"/>
      <c r="EF390" s="189"/>
      <c r="EG390" s="189"/>
      <c r="EH390" s="189"/>
      <c r="EI390" s="189"/>
      <c r="EJ390" s="189"/>
      <c r="EK390" s="189"/>
      <c r="EL390" s="189"/>
      <c r="EM390" s="189"/>
      <c r="EN390" s="189"/>
      <c r="EO390" s="189"/>
      <c r="EP390" s="189"/>
      <c r="EQ390" s="189"/>
      <c r="ER390" s="189"/>
      <c r="ES390" s="189"/>
      <c r="ET390" s="189"/>
      <c r="EU390" s="189"/>
      <c r="EV390" s="189"/>
      <c r="EW390" s="189"/>
      <c r="EX390" s="189"/>
      <c r="EY390" s="189"/>
      <c r="EZ390" s="189"/>
      <c r="FA390" s="189"/>
      <c r="FB390" s="189"/>
      <c r="FC390" s="189"/>
      <c r="FD390" s="189"/>
      <c r="FE390" s="189"/>
    </row>
    <row r="391" spans="1:11" ht="15">
      <c r="A391" s="181"/>
      <c r="B391" s="182">
        <v>11</v>
      </c>
      <c r="C391" s="176" t="s">
        <v>1514</v>
      </c>
      <c r="D391" s="182">
        <f t="shared" si="5"/>
        <v>2014</v>
      </c>
      <c r="E391" s="176" t="s">
        <v>1534</v>
      </c>
      <c r="F391" s="176" t="s">
        <v>1535</v>
      </c>
      <c r="G391" s="176" t="s">
        <v>1536</v>
      </c>
      <c r="H391" s="194" t="s">
        <v>1010</v>
      </c>
      <c r="I391" s="224">
        <f>'Limite Educação'!E23</f>
        <v>8568.65</v>
      </c>
      <c r="K391" s="189"/>
    </row>
    <row r="392" spans="1:11" ht="15">
      <c r="A392" s="181"/>
      <c r="B392" s="182">
        <v>11</v>
      </c>
      <c r="C392" s="176" t="s">
        <v>1514</v>
      </c>
      <c r="D392" s="182">
        <f t="shared" si="5"/>
        <v>2014</v>
      </c>
      <c r="E392" s="176" t="s">
        <v>1537</v>
      </c>
      <c r="F392" s="176" t="s">
        <v>1538</v>
      </c>
      <c r="G392" s="176" t="s">
        <v>1539</v>
      </c>
      <c r="H392" s="194" t="s">
        <v>1010</v>
      </c>
      <c r="I392" s="224">
        <f>'Limite Educação'!E24</f>
        <v>0</v>
      </c>
      <c r="K392" s="189"/>
    </row>
    <row r="393" spans="1:11" ht="15">
      <c r="A393" s="181"/>
      <c r="B393" s="182">
        <v>11</v>
      </c>
      <c r="C393" s="176" t="s">
        <v>1514</v>
      </c>
      <c r="D393" s="182">
        <f t="shared" si="5"/>
        <v>2014</v>
      </c>
      <c r="E393" s="176" t="s">
        <v>1540</v>
      </c>
      <c r="F393" s="176" t="s">
        <v>1541</v>
      </c>
      <c r="G393" s="176" t="s">
        <v>662</v>
      </c>
      <c r="H393" s="194" t="s">
        <v>1010</v>
      </c>
      <c r="I393" s="224">
        <f>'Limite Educação'!E25</f>
        <v>0</v>
      </c>
      <c r="K393" s="189"/>
    </row>
    <row r="394" spans="1:11" ht="15">
      <c r="A394" s="181"/>
      <c r="B394" s="182">
        <v>11</v>
      </c>
      <c r="C394" s="176" t="s">
        <v>1514</v>
      </c>
      <c r="D394" s="182">
        <f aca="true" t="shared" si="6" ref="D394:D457">$D$3</f>
        <v>2014</v>
      </c>
      <c r="E394" s="176" t="s">
        <v>1542</v>
      </c>
      <c r="F394" s="176" t="s">
        <v>1543</v>
      </c>
      <c r="G394" s="176" t="s">
        <v>1544</v>
      </c>
      <c r="H394" s="194" t="s">
        <v>1010</v>
      </c>
      <c r="I394" s="224">
        <f>'Limite Educação'!E26</f>
        <v>0</v>
      </c>
      <c r="K394" s="189"/>
    </row>
    <row r="395" spans="1:11" ht="15">
      <c r="A395" s="181"/>
      <c r="B395" s="182">
        <v>11</v>
      </c>
      <c r="C395" s="176" t="s">
        <v>1514</v>
      </c>
      <c r="D395" s="182">
        <f t="shared" si="6"/>
        <v>2014</v>
      </c>
      <c r="E395" s="176" t="s">
        <v>1545</v>
      </c>
      <c r="F395" s="176" t="s">
        <v>1546</v>
      </c>
      <c r="G395" s="176" t="s">
        <v>1547</v>
      </c>
      <c r="H395" s="194" t="s">
        <v>1010</v>
      </c>
      <c r="I395" s="224">
        <f>'Limite Educação'!E27</f>
        <v>0</v>
      </c>
      <c r="K395" s="189"/>
    </row>
    <row r="396" spans="1:11" ht="15">
      <c r="A396" s="181"/>
      <c r="B396" s="182">
        <v>11</v>
      </c>
      <c r="C396" s="176" t="s">
        <v>1514</v>
      </c>
      <c r="D396" s="182">
        <f t="shared" si="6"/>
        <v>2014</v>
      </c>
      <c r="E396" s="176" t="s">
        <v>1548</v>
      </c>
      <c r="F396" s="176" t="s">
        <v>1549</v>
      </c>
      <c r="G396" s="176" t="s">
        <v>1550</v>
      </c>
      <c r="H396" s="194" t="s">
        <v>1010</v>
      </c>
      <c r="I396" s="224">
        <f>'Limite Educação'!E28</f>
        <v>8568.65</v>
      </c>
      <c r="K396" s="189"/>
    </row>
    <row r="397" spans="1:11" ht="15">
      <c r="A397" s="181"/>
      <c r="B397" s="182">
        <v>11</v>
      </c>
      <c r="C397" s="176" t="s">
        <v>1514</v>
      </c>
      <c r="D397" s="182">
        <f t="shared" si="6"/>
        <v>2014</v>
      </c>
      <c r="E397" s="176" t="s">
        <v>1551</v>
      </c>
      <c r="F397" s="176" t="s">
        <v>1552</v>
      </c>
      <c r="G397" s="176"/>
      <c r="H397" s="194" t="s">
        <v>1010</v>
      </c>
      <c r="I397" s="224">
        <f>'Limite Educação'!E29</f>
        <v>8568.65</v>
      </c>
      <c r="K397" s="189"/>
    </row>
    <row r="398" spans="1:11" ht="15">
      <c r="A398" s="181"/>
      <c r="B398" s="182">
        <v>11</v>
      </c>
      <c r="C398" s="176" t="s">
        <v>1514</v>
      </c>
      <c r="D398" s="182">
        <f t="shared" si="6"/>
        <v>2014</v>
      </c>
      <c r="E398" s="176" t="s">
        <v>1553</v>
      </c>
      <c r="F398" s="176" t="s">
        <v>1554</v>
      </c>
      <c r="G398" s="176"/>
      <c r="H398" s="194" t="s">
        <v>1010</v>
      </c>
      <c r="I398" s="224">
        <f>'Limite Educação'!E30</f>
        <v>0</v>
      </c>
      <c r="K398" s="189"/>
    </row>
    <row r="399" spans="1:11" ht="15">
      <c r="A399" s="181"/>
      <c r="B399" s="182">
        <v>11</v>
      </c>
      <c r="C399" s="176" t="s">
        <v>1514</v>
      </c>
      <c r="D399" s="182">
        <f t="shared" si="6"/>
        <v>2014</v>
      </c>
      <c r="E399" s="176" t="s">
        <v>1555</v>
      </c>
      <c r="F399" s="176" t="s">
        <v>1556</v>
      </c>
      <c r="G399" s="176"/>
      <c r="H399" s="194" t="s">
        <v>1010</v>
      </c>
      <c r="I399" s="224">
        <f>'Limite Educação'!E31</f>
        <v>0</v>
      </c>
      <c r="K399" s="189"/>
    </row>
    <row r="400" spans="1:11" ht="15">
      <c r="A400" s="181"/>
      <c r="B400" s="182">
        <v>11</v>
      </c>
      <c r="C400" s="176" t="s">
        <v>1514</v>
      </c>
      <c r="D400" s="182">
        <f t="shared" si="6"/>
        <v>2014</v>
      </c>
      <c r="E400" s="176" t="s">
        <v>1557</v>
      </c>
      <c r="F400" s="176" t="s">
        <v>1558</v>
      </c>
      <c r="G400" s="176"/>
      <c r="H400" s="194" t="s">
        <v>1010</v>
      </c>
      <c r="I400" s="224">
        <f>'Limite Educação'!E32</f>
        <v>0</v>
      </c>
      <c r="K400" s="189"/>
    </row>
    <row r="401" spans="1:11" ht="15">
      <c r="A401" s="181"/>
      <c r="B401" s="182">
        <v>11</v>
      </c>
      <c r="C401" s="176" t="s">
        <v>1514</v>
      </c>
      <c r="D401" s="182">
        <f t="shared" si="6"/>
        <v>2014</v>
      </c>
      <c r="E401" s="176" t="s">
        <v>1559</v>
      </c>
      <c r="F401" s="176" t="s">
        <v>1560</v>
      </c>
      <c r="G401" s="176"/>
      <c r="H401" s="194" t="s">
        <v>1010</v>
      </c>
      <c r="I401" s="224">
        <f>'Limite Educação'!E33</f>
        <v>0</v>
      </c>
      <c r="K401" s="189"/>
    </row>
    <row r="402" spans="1:11" ht="15">
      <c r="A402" s="181"/>
      <c r="B402" s="182">
        <v>11</v>
      </c>
      <c r="C402" s="176" t="s">
        <v>1514</v>
      </c>
      <c r="D402" s="182">
        <f t="shared" si="6"/>
        <v>2014</v>
      </c>
      <c r="E402" s="176" t="s">
        <v>1561</v>
      </c>
      <c r="F402" s="176" t="s">
        <v>1342</v>
      </c>
      <c r="G402" s="176" t="s">
        <v>1562</v>
      </c>
      <c r="H402" s="194" t="s">
        <v>1010</v>
      </c>
      <c r="I402" s="224">
        <f>'Limite Educação'!E34</f>
        <v>10867380.24</v>
      </c>
      <c r="K402" s="189"/>
    </row>
    <row r="403" spans="1:11" ht="15">
      <c r="A403" s="181"/>
      <c r="B403" s="182">
        <v>11</v>
      </c>
      <c r="C403" s="176" t="s">
        <v>1514</v>
      </c>
      <c r="D403" s="182">
        <f t="shared" si="6"/>
        <v>2014</v>
      </c>
      <c r="E403" s="176" t="s">
        <v>1563</v>
      </c>
      <c r="F403" s="176" t="s">
        <v>1345</v>
      </c>
      <c r="G403" s="176" t="s">
        <v>1564</v>
      </c>
      <c r="H403" s="194" t="s">
        <v>1010</v>
      </c>
      <c r="I403" s="224">
        <v>0</v>
      </c>
      <c r="K403" s="189"/>
    </row>
    <row r="404" spans="1:11" ht="15">
      <c r="A404" s="181"/>
      <c r="B404" s="182">
        <v>11</v>
      </c>
      <c r="C404" s="176" t="s">
        <v>1514</v>
      </c>
      <c r="D404" s="182">
        <f t="shared" si="6"/>
        <v>2014</v>
      </c>
      <c r="E404" s="176" t="s">
        <v>1565</v>
      </c>
      <c r="F404" s="176" t="s">
        <v>1347</v>
      </c>
      <c r="G404" s="176" t="s">
        <v>1566</v>
      </c>
      <c r="H404" s="194" t="s">
        <v>1010</v>
      </c>
      <c r="I404" s="224">
        <f>'Limite Educação'!E35</f>
        <v>10814192.49</v>
      </c>
      <c r="K404" s="189"/>
    </row>
    <row r="405" spans="1:11" ht="15">
      <c r="A405" s="181"/>
      <c r="B405" s="182">
        <v>11</v>
      </c>
      <c r="C405" s="176" t="s">
        <v>1514</v>
      </c>
      <c r="D405" s="182">
        <f t="shared" si="6"/>
        <v>2014</v>
      </c>
      <c r="E405" s="176" t="s">
        <v>1567</v>
      </c>
      <c r="F405" s="176" t="s">
        <v>1350</v>
      </c>
      <c r="G405" s="176" t="s">
        <v>1568</v>
      </c>
      <c r="H405" s="194" t="s">
        <v>1010</v>
      </c>
      <c r="I405" s="224">
        <f>'Limite Educação'!E36</f>
        <v>0</v>
      </c>
      <c r="K405" s="189"/>
    </row>
    <row r="406" spans="1:11" ht="15">
      <c r="A406" s="181"/>
      <c r="B406" s="182">
        <v>11</v>
      </c>
      <c r="C406" s="176" t="s">
        <v>1514</v>
      </c>
      <c r="D406" s="182">
        <f t="shared" si="6"/>
        <v>2014</v>
      </c>
      <c r="E406" s="176" t="s">
        <v>1569</v>
      </c>
      <c r="F406" s="176" t="s">
        <v>1353</v>
      </c>
      <c r="G406" s="176" t="s">
        <v>1570</v>
      </c>
      <c r="H406" s="194" t="s">
        <v>1010</v>
      </c>
      <c r="I406" s="224">
        <f>'Limite Educação'!E37</f>
        <v>0</v>
      </c>
      <c r="K406" s="189"/>
    </row>
    <row r="407" spans="1:11" ht="15">
      <c r="A407" s="181"/>
      <c r="B407" s="182">
        <v>11</v>
      </c>
      <c r="C407" s="176" t="s">
        <v>1514</v>
      </c>
      <c r="D407" s="182">
        <f t="shared" si="6"/>
        <v>2014</v>
      </c>
      <c r="E407" s="176" t="s">
        <v>1571</v>
      </c>
      <c r="F407" s="176" t="s">
        <v>1356</v>
      </c>
      <c r="G407" s="176" t="s">
        <v>1572</v>
      </c>
      <c r="H407" s="194" t="s">
        <v>1010</v>
      </c>
      <c r="I407" s="224">
        <f>'Limite Educação'!E38</f>
        <v>0</v>
      </c>
      <c r="K407" s="189"/>
    </row>
    <row r="408" spans="1:11" ht="15">
      <c r="A408" s="181"/>
      <c r="B408" s="182">
        <v>11</v>
      </c>
      <c r="C408" s="176" t="s">
        <v>1514</v>
      </c>
      <c r="D408" s="182">
        <f t="shared" si="6"/>
        <v>2014</v>
      </c>
      <c r="E408" s="176" t="s">
        <v>1573</v>
      </c>
      <c r="F408" s="176" t="s">
        <v>1574</v>
      </c>
      <c r="G408" s="176" t="s">
        <v>1575</v>
      </c>
      <c r="H408" s="194" t="s">
        <v>1010</v>
      </c>
      <c r="I408" s="224">
        <f>'Limite Educação'!E39</f>
        <v>0</v>
      </c>
      <c r="K408" s="189"/>
    </row>
    <row r="409" spans="1:11" ht="15">
      <c r="A409" s="181"/>
      <c r="B409" s="182">
        <v>11</v>
      </c>
      <c r="C409" s="176" t="s">
        <v>1514</v>
      </c>
      <c r="D409" s="182">
        <f t="shared" si="6"/>
        <v>2014</v>
      </c>
      <c r="E409" s="176" t="s">
        <v>1576</v>
      </c>
      <c r="F409" s="176" t="s">
        <v>1577</v>
      </c>
      <c r="G409" s="176" t="s">
        <v>1578</v>
      </c>
      <c r="H409" s="194" t="s">
        <v>1010</v>
      </c>
      <c r="I409" s="224">
        <f>'Limite Educação'!E40</f>
        <v>44619.1</v>
      </c>
      <c r="K409" s="189"/>
    </row>
    <row r="410" spans="1:11" ht="15">
      <c r="A410" s="181"/>
      <c r="B410" s="182">
        <v>11</v>
      </c>
      <c r="C410" s="176" t="s">
        <v>1514</v>
      </c>
      <c r="D410" s="182">
        <f t="shared" si="6"/>
        <v>2014</v>
      </c>
      <c r="E410" s="176" t="s">
        <v>1579</v>
      </c>
      <c r="F410" s="176" t="s">
        <v>1580</v>
      </c>
      <c r="G410" s="176" t="s">
        <v>1581</v>
      </c>
      <c r="H410" s="194" t="s">
        <v>1010</v>
      </c>
      <c r="I410" s="224">
        <f>'Limite Educação'!E41</f>
        <v>8568.65</v>
      </c>
      <c r="K410" s="189"/>
    </row>
    <row r="411" spans="1:11" ht="15">
      <c r="A411" s="181"/>
      <c r="B411" s="182">
        <v>11</v>
      </c>
      <c r="C411" s="176" t="s">
        <v>1514</v>
      </c>
      <c r="D411" s="182">
        <f t="shared" si="6"/>
        <v>2014</v>
      </c>
      <c r="E411" s="176" t="s">
        <v>1582</v>
      </c>
      <c r="F411" s="176" t="s">
        <v>1583</v>
      </c>
      <c r="G411" s="176" t="s">
        <v>1584</v>
      </c>
      <c r="H411" s="194" t="s">
        <v>1010</v>
      </c>
      <c r="I411" s="224">
        <f>'Limite Educação'!E42</f>
        <v>0</v>
      </c>
      <c r="K411" s="189"/>
    </row>
    <row r="412" spans="1:11" ht="15">
      <c r="A412" s="181"/>
      <c r="B412" s="182">
        <v>11</v>
      </c>
      <c r="C412" s="176" t="s">
        <v>1514</v>
      </c>
      <c r="D412" s="182">
        <f t="shared" si="6"/>
        <v>2014</v>
      </c>
      <c r="E412" s="176" t="s">
        <v>1585</v>
      </c>
      <c r="F412" s="176" t="s">
        <v>1586</v>
      </c>
      <c r="G412" s="176" t="s">
        <v>360</v>
      </c>
      <c r="H412" s="194" t="s">
        <v>1010</v>
      </c>
      <c r="I412" s="224">
        <f>'Limite Educação'!E43</f>
        <v>0</v>
      </c>
      <c r="K412" s="189"/>
    </row>
    <row r="413" spans="1:11" ht="15">
      <c r="A413" s="181"/>
      <c r="B413" s="182">
        <v>11</v>
      </c>
      <c r="C413" s="176" t="s">
        <v>1514</v>
      </c>
      <c r="D413" s="182">
        <f t="shared" si="6"/>
        <v>2014</v>
      </c>
      <c r="E413" s="176" t="s">
        <v>1587</v>
      </c>
      <c r="F413" s="176" t="s">
        <v>1588</v>
      </c>
      <c r="G413" s="176" t="s">
        <v>661</v>
      </c>
      <c r="H413" s="194" t="s">
        <v>1010</v>
      </c>
      <c r="I413" s="224">
        <f>'Limite Educação'!E44</f>
        <v>0</v>
      </c>
      <c r="K413" s="189"/>
    </row>
    <row r="414" spans="1:11" ht="15">
      <c r="A414" s="181"/>
      <c r="B414" s="182">
        <v>11</v>
      </c>
      <c r="C414" s="176" t="s">
        <v>1514</v>
      </c>
      <c r="D414" s="182">
        <f t="shared" si="6"/>
        <v>2014</v>
      </c>
      <c r="E414" s="176" t="s">
        <v>1589</v>
      </c>
      <c r="F414" s="176" t="s">
        <v>1590</v>
      </c>
      <c r="G414" s="176" t="s">
        <v>1591</v>
      </c>
      <c r="H414" s="194" t="s">
        <v>1010</v>
      </c>
      <c r="I414" s="224">
        <f>'Limite Educação'!E45</f>
        <v>0</v>
      </c>
      <c r="K414" s="189"/>
    </row>
    <row r="415" spans="1:11" ht="15">
      <c r="A415" s="181"/>
      <c r="B415" s="182">
        <v>11</v>
      </c>
      <c r="C415" s="176" t="s">
        <v>1514</v>
      </c>
      <c r="D415" s="182">
        <f t="shared" si="6"/>
        <v>2014</v>
      </c>
      <c r="E415" s="176" t="s">
        <v>1592</v>
      </c>
      <c r="F415" s="176" t="s">
        <v>1593</v>
      </c>
      <c r="G415" s="176" t="s">
        <v>1594</v>
      </c>
      <c r="H415" s="194" t="s">
        <v>1010</v>
      </c>
      <c r="I415" s="224">
        <f>'Limite Educação'!E46</f>
        <v>0</v>
      </c>
      <c r="K415" s="189"/>
    </row>
    <row r="416" spans="1:11" ht="15">
      <c r="A416" s="181"/>
      <c r="B416" s="182">
        <v>11</v>
      </c>
      <c r="C416" s="176" t="s">
        <v>1514</v>
      </c>
      <c r="D416" s="182">
        <f t="shared" si="6"/>
        <v>2014</v>
      </c>
      <c r="E416" s="176" t="s">
        <v>1595</v>
      </c>
      <c r="F416" s="176" t="s">
        <v>1596</v>
      </c>
      <c r="G416" s="176" t="s">
        <v>674</v>
      </c>
      <c r="H416" s="194" t="s">
        <v>1010</v>
      </c>
      <c r="I416" s="224">
        <f>'Limite Educação'!E47</f>
        <v>0</v>
      </c>
      <c r="K416" s="189"/>
    </row>
    <row r="417" spans="1:11" ht="15">
      <c r="A417" s="181"/>
      <c r="B417" s="182">
        <v>11</v>
      </c>
      <c r="C417" s="176" t="s">
        <v>1514</v>
      </c>
      <c r="D417" s="182">
        <f t="shared" si="6"/>
        <v>2014</v>
      </c>
      <c r="E417" s="176" t="s">
        <v>1597</v>
      </c>
      <c r="F417" s="176" t="s">
        <v>1598</v>
      </c>
      <c r="G417" s="176" t="s">
        <v>1599</v>
      </c>
      <c r="H417" s="194" t="s">
        <v>1010</v>
      </c>
      <c r="I417" s="224">
        <f>'Limite Educação'!E48</f>
        <v>8568.65</v>
      </c>
      <c r="K417" s="189"/>
    </row>
    <row r="418" spans="1:11" ht="15">
      <c r="A418" s="181"/>
      <c r="B418" s="182">
        <v>11</v>
      </c>
      <c r="C418" s="176" t="s">
        <v>1514</v>
      </c>
      <c r="D418" s="182">
        <f t="shared" si="6"/>
        <v>2014</v>
      </c>
      <c r="E418" s="176" t="s">
        <v>1600</v>
      </c>
      <c r="F418" s="176" t="s">
        <v>1601</v>
      </c>
      <c r="G418" s="176"/>
      <c r="H418" s="194" t="s">
        <v>1010</v>
      </c>
      <c r="I418" s="224">
        <f>'Limite Educação'!E49</f>
        <v>8568.65</v>
      </c>
      <c r="K418" s="189"/>
    </row>
    <row r="419" spans="1:11" ht="15">
      <c r="A419" s="181"/>
      <c r="B419" s="182">
        <v>11</v>
      </c>
      <c r="C419" s="176" t="s">
        <v>1514</v>
      </c>
      <c r="D419" s="182">
        <f t="shared" si="6"/>
        <v>2014</v>
      </c>
      <c r="E419" s="176" t="s">
        <v>1602</v>
      </c>
      <c r="F419" s="176" t="s">
        <v>1603</v>
      </c>
      <c r="G419" s="176"/>
      <c r="H419" s="194" t="s">
        <v>1010</v>
      </c>
      <c r="I419" s="224">
        <f>'Limite Educação'!E50</f>
        <v>0</v>
      </c>
      <c r="K419" s="189"/>
    </row>
    <row r="420" spans="1:11" ht="15">
      <c r="A420" s="181"/>
      <c r="B420" s="182">
        <v>11</v>
      </c>
      <c r="C420" s="176" t="s">
        <v>1514</v>
      </c>
      <c r="D420" s="182">
        <f t="shared" si="6"/>
        <v>2014</v>
      </c>
      <c r="E420" s="176" t="s">
        <v>1604</v>
      </c>
      <c r="F420" s="176" t="s">
        <v>1605</v>
      </c>
      <c r="G420" s="176"/>
      <c r="H420" s="194" t="s">
        <v>1010</v>
      </c>
      <c r="I420" s="224">
        <f>'Limite Educação'!E51</f>
        <v>0</v>
      </c>
      <c r="K420" s="189"/>
    </row>
    <row r="421" spans="1:11" ht="15">
      <c r="A421" s="181"/>
      <c r="B421" s="182">
        <v>11</v>
      </c>
      <c r="C421" s="176" t="s">
        <v>1514</v>
      </c>
      <c r="D421" s="182">
        <f t="shared" si="6"/>
        <v>2014</v>
      </c>
      <c r="E421" s="176" t="s">
        <v>1606</v>
      </c>
      <c r="F421" s="176" t="s">
        <v>1607</v>
      </c>
      <c r="G421" s="176"/>
      <c r="H421" s="194" t="s">
        <v>1010</v>
      </c>
      <c r="I421" s="224">
        <f>'Limite Educação'!E52</f>
        <v>0</v>
      </c>
      <c r="K421" s="189"/>
    </row>
    <row r="422" spans="1:11" ht="15">
      <c r="A422" s="181"/>
      <c r="B422" s="182">
        <v>11</v>
      </c>
      <c r="C422" s="176" t="s">
        <v>1514</v>
      </c>
      <c r="D422" s="182">
        <f t="shared" si="6"/>
        <v>2014</v>
      </c>
      <c r="E422" s="176" t="s">
        <v>1608</v>
      </c>
      <c r="F422" s="176" t="s">
        <v>1609</v>
      </c>
      <c r="G422" s="176"/>
      <c r="H422" s="194" t="s">
        <v>1010</v>
      </c>
      <c r="I422" s="224">
        <f>'Limite Educação'!E53</f>
        <v>0</v>
      </c>
      <c r="K422" s="189"/>
    </row>
    <row r="423" spans="1:11" ht="15">
      <c r="A423" s="181"/>
      <c r="B423" s="182">
        <v>11</v>
      </c>
      <c r="C423" s="176" t="s">
        <v>1514</v>
      </c>
      <c r="D423" s="182">
        <f t="shared" si="6"/>
        <v>2014</v>
      </c>
      <c r="E423" s="176" t="s">
        <v>1610</v>
      </c>
      <c r="F423" s="176" t="s">
        <v>1379</v>
      </c>
      <c r="G423" s="176" t="s">
        <v>1611</v>
      </c>
      <c r="H423" s="194" t="s">
        <v>1010</v>
      </c>
      <c r="I423" s="224">
        <f>'Limite Educação'!E54</f>
        <v>12257851.6</v>
      </c>
      <c r="K423" s="189"/>
    </row>
    <row r="424" spans="1:12" ht="15">
      <c r="A424" s="181"/>
      <c r="B424" s="182">
        <v>11</v>
      </c>
      <c r="C424" s="176" t="s">
        <v>1514</v>
      </c>
      <c r="D424" s="182">
        <f t="shared" si="6"/>
        <v>2014</v>
      </c>
      <c r="E424" s="176" t="s">
        <v>1612</v>
      </c>
      <c r="F424" s="176" t="s">
        <v>1382</v>
      </c>
      <c r="G424" s="176" t="s">
        <v>1613</v>
      </c>
      <c r="H424" s="194" t="s">
        <v>1010</v>
      </c>
      <c r="I424" s="182">
        <v>0</v>
      </c>
      <c r="K424" s="189"/>
      <c r="L424" s="189"/>
    </row>
    <row r="425" spans="1:9" ht="15">
      <c r="A425" s="181"/>
      <c r="B425" s="182">
        <v>11</v>
      </c>
      <c r="C425" s="176" t="s">
        <v>1514</v>
      </c>
      <c r="D425" s="182">
        <f t="shared" si="6"/>
        <v>2014</v>
      </c>
      <c r="E425" s="176" t="s">
        <v>1614</v>
      </c>
      <c r="F425" s="176" t="s">
        <v>1385</v>
      </c>
      <c r="G425" s="176" t="s">
        <v>1615</v>
      </c>
      <c r="H425" s="194" t="s">
        <v>1010</v>
      </c>
      <c r="I425" s="182">
        <v>0</v>
      </c>
    </row>
    <row r="426" spans="1:9" ht="15">
      <c r="A426" s="181"/>
      <c r="B426" s="182">
        <v>11</v>
      </c>
      <c r="C426" s="176" t="s">
        <v>1514</v>
      </c>
      <c r="D426" s="182">
        <f t="shared" si="6"/>
        <v>2014</v>
      </c>
      <c r="E426" s="176" t="s">
        <v>1616</v>
      </c>
      <c r="F426" s="176" t="s">
        <v>1617</v>
      </c>
      <c r="G426" s="176" t="s">
        <v>316</v>
      </c>
      <c r="H426" s="187" t="s">
        <v>970</v>
      </c>
      <c r="I426" s="182" t="str">
        <f>'Limite Educação'!D29</f>
        <v>Ensino Profissional não Integrado ao Ensino Regular</v>
      </c>
    </row>
    <row r="427" spans="1:9" ht="15">
      <c r="A427" s="181"/>
      <c r="B427" s="182">
        <v>11</v>
      </c>
      <c r="C427" s="176" t="s">
        <v>1514</v>
      </c>
      <c r="D427" s="182">
        <f t="shared" si="6"/>
        <v>2014</v>
      </c>
      <c r="E427" s="176" t="s">
        <v>1618</v>
      </c>
      <c r="F427" s="176" t="s">
        <v>1619</v>
      </c>
      <c r="G427" s="176" t="s">
        <v>316</v>
      </c>
      <c r="H427" s="187" t="s">
        <v>970</v>
      </c>
      <c r="I427" s="182">
        <f>'Limite Educação'!D30</f>
        <v>0</v>
      </c>
    </row>
    <row r="428" spans="1:9" ht="15">
      <c r="A428" s="181"/>
      <c r="B428" s="182">
        <v>11</v>
      </c>
      <c r="C428" s="176" t="s">
        <v>1514</v>
      </c>
      <c r="D428" s="182">
        <f t="shared" si="6"/>
        <v>2014</v>
      </c>
      <c r="E428" s="176" t="s">
        <v>1620</v>
      </c>
      <c r="F428" s="176" t="s">
        <v>1621</v>
      </c>
      <c r="G428" s="176" t="s">
        <v>316</v>
      </c>
      <c r="H428" s="187" t="s">
        <v>970</v>
      </c>
      <c r="I428" s="182">
        <f>'Limite Educação'!D31</f>
        <v>0</v>
      </c>
    </row>
    <row r="429" spans="1:9" ht="15">
      <c r="A429" s="181"/>
      <c r="B429" s="182">
        <v>11</v>
      </c>
      <c r="C429" s="176" t="s">
        <v>1514</v>
      </c>
      <c r="D429" s="182">
        <f t="shared" si="6"/>
        <v>2014</v>
      </c>
      <c r="E429" s="176" t="s">
        <v>1622</v>
      </c>
      <c r="F429" s="176" t="s">
        <v>1623</v>
      </c>
      <c r="G429" s="176" t="s">
        <v>316</v>
      </c>
      <c r="H429" s="187" t="s">
        <v>970</v>
      </c>
      <c r="I429" s="182">
        <f>'Limite Educação'!D32</f>
        <v>0</v>
      </c>
    </row>
    <row r="430" spans="1:9" ht="15">
      <c r="A430" s="181"/>
      <c r="B430" s="182">
        <v>11</v>
      </c>
      <c r="C430" s="176" t="s">
        <v>1514</v>
      </c>
      <c r="D430" s="182">
        <f t="shared" si="6"/>
        <v>2014</v>
      </c>
      <c r="E430" s="176" t="s">
        <v>1624</v>
      </c>
      <c r="F430" s="176" t="s">
        <v>1625</v>
      </c>
      <c r="G430" s="176" t="s">
        <v>316</v>
      </c>
      <c r="H430" s="187" t="s">
        <v>970</v>
      </c>
      <c r="I430" s="182">
        <f>'Limite Educação'!D33</f>
        <v>0</v>
      </c>
    </row>
    <row r="431" spans="1:9" ht="15">
      <c r="A431" s="181"/>
      <c r="B431" s="182">
        <v>11</v>
      </c>
      <c r="C431" s="176" t="s">
        <v>1514</v>
      </c>
      <c r="D431" s="182">
        <f t="shared" si="6"/>
        <v>2014</v>
      </c>
      <c r="E431" s="176" t="s">
        <v>1626</v>
      </c>
      <c r="F431" s="176" t="s">
        <v>1627</v>
      </c>
      <c r="G431" s="176" t="s">
        <v>316</v>
      </c>
      <c r="H431" s="187" t="s">
        <v>970</v>
      </c>
      <c r="I431" s="182" t="str">
        <f>'Limite Educação'!D49</f>
        <v>Ensino Profissional não Integrado ao Ensino Regular</v>
      </c>
    </row>
    <row r="432" spans="1:9" ht="15">
      <c r="A432" s="181"/>
      <c r="B432" s="182">
        <v>11</v>
      </c>
      <c r="C432" s="176" t="s">
        <v>1514</v>
      </c>
      <c r="D432" s="182">
        <f t="shared" si="6"/>
        <v>2014</v>
      </c>
      <c r="E432" s="176" t="s">
        <v>1628</v>
      </c>
      <c r="F432" s="176" t="s">
        <v>1629</v>
      </c>
      <c r="G432" s="176" t="s">
        <v>316</v>
      </c>
      <c r="H432" s="187" t="s">
        <v>970</v>
      </c>
      <c r="I432" s="182">
        <f>'Limite Educação'!D50</f>
        <v>0</v>
      </c>
    </row>
    <row r="433" spans="1:9" ht="15">
      <c r="A433" s="181"/>
      <c r="B433" s="182">
        <v>11</v>
      </c>
      <c r="C433" s="176" t="s">
        <v>1514</v>
      </c>
      <c r="D433" s="182">
        <f t="shared" si="6"/>
        <v>2014</v>
      </c>
      <c r="E433" s="176" t="s">
        <v>1630</v>
      </c>
      <c r="F433" s="176" t="s">
        <v>1631</v>
      </c>
      <c r="G433" s="176" t="s">
        <v>316</v>
      </c>
      <c r="H433" s="187" t="s">
        <v>970</v>
      </c>
      <c r="I433" s="182">
        <f>'Limite Educação'!D51</f>
        <v>0</v>
      </c>
    </row>
    <row r="434" spans="1:9" ht="15">
      <c r="A434" s="181"/>
      <c r="B434" s="182">
        <v>11</v>
      </c>
      <c r="C434" s="176" t="s">
        <v>1514</v>
      </c>
      <c r="D434" s="182">
        <f t="shared" si="6"/>
        <v>2014</v>
      </c>
      <c r="E434" s="176" t="s">
        <v>1632</v>
      </c>
      <c r="F434" s="176" t="s">
        <v>1633</v>
      </c>
      <c r="G434" s="176" t="s">
        <v>316</v>
      </c>
      <c r="H434" s="187" t="s">
        <v>970</v>
      </c>
      <c r="I434" s="182">
        <f>'Limite Educação'!D52</f>
        <v>0</v>
      </c>
    </row>
    <row r="435" spans="1:9" ht="15">
      <c r="A435" s="181"/>
      <c r="B435" s="182">
        <v>11</v>
      </c>
      <c r="C435" s="176" t="s">
        <v>1514</v>
      </c>
      <c r="D435" s="182">
        <f t="shared" si="6"/>
        <v>2014</v>
      </c>
      <c r="E435" s="176" t="s">
        <v>1634</v>
      </c>
      <c r="F435" s="176" t="s">
        <v>1635</v>
      </c>
      <c r="G435" s="176" t="s">
        <v>316</v>
      </c>
      <c r="H435" s="187" t="s">
        <v>970</v>
      </c>
      <c r="I435" s="182">
        <f>'Limite Educação'!D53</f>
        <v>0</v>
      </c>
    </row>
    <row r="436" spans="1:9" ht="15">
      <c r="A436" s="181"/>
      <c r="B436" s="182">
        <v>12</v>
      </c>
      <c r="C436" s="176" t="s">
        <v>1636</v>
      </c>
      <c r="D436" s="182">
        <f t="shared" si="6"/>
        <v>2014</v>
      </c>
      <c r="E436" s="176" t="s">
        <v>1637</v>
      </c>
      <c r="F436" s="176" t="s">
        <v>1249</v>
      </c>
      <c r="G436" s="176" t="s">
        <v>1638</v>
      </c>
      <c r="H436" s="194" t="s">
        <v>1010</v>
      </c>
      <c r="I436" s="223">
        <f>'Pagamento Magistério'!E13</f>
        <v>14777957.129999999</v>
      </c>
    </row>
    <row r="437" spans="1:9" ht="15">
      <c r="A437" s="181"/>
      <c r="B437" s="182">
        <v>12</v>
      </c>
      <c r="C437" s="176" t="s">
        <v>1636</v>
      </c>
      <c r="D437" s="182">
        <f t="shared" si="6"/>
        <v>2014</v>
      </c>
      <c r="E437" s="176" t="s">
        <v>1639</v>
      </c>
      <c r="F437" s="176" t="s">
        <v>1640</v>
      </c>
      <c r="G437" s="176" t="s">
        <v>360</v>
      </c>
      <c r="H437" s="194" t="s">
        <v>1010</v>
      </c>
      <c r="I437" s="223">
        <f>'Pagamento Magistério'!E14</f>
        <v>893986.87</v>
      </c>
    </row>
    <row r="438" spans="1:9" ht="15">
      <c r="A438" s="181"/>
      <c r="B438" s="182">
        <v>12</v>
      </c>
      <c r="C438" s="176" t="s">
        <v>1636</v>
      </c>
      <c r="D438" s="182">
        <f t="shared" si="6"/>
        <v>2014</v>
      </c>
      <c r="E438" s="176" t="s">
        <v>1641</v>
      </c>
      <c r="F438" s="176" t="s">
        <v>1298</v>
      </c>
      <c r="G438" s="176" t="s">
        <v>1584</v>
      </c>
      <c r="H438" s="194" t="s">
        <v>1010</v>
      </c>
      <c r="I438" s="223">
        <f>'Pagamento Magistério'!E15</f>
        <v>13883970.26</v>
      </c>
    </row>
    <row r="439" spans="1:9" ht="15">
      <c r="A439" s="181"/>
      <c r="B439" s="182">
        <v>12</v>
      </c>
      <c r="C439" s="176" t="s">
        <v>1636</v>
      </c>
      <c r="D439" s="182">
        <f t="shared" si="6"/>
        <v>2014</v>
      </c>
      <c r="E439" s="176" t="s">
        <v>1642</v>
      </c>
      <c r="F439" s="176" t="s">
        <v>1342</v>
      </c>
      <c r="G439" s="176" t="s">
        <v>1477</v>
      </c>
      <c r="H439" s="194" t="s">
        <v>1010</v>
      </c>
      <c r="I439" s="223">
        <f>'Pagamento Magistério'!E16</f>
        <v>18370.73</v>
      </c>
    </row>
    <row r="440" spans="1:9" ht="15">
      <c r="A440" s="181"/>
      <c r="B440" s="182">
        <v>12</v>
      </c>
      <c r="C440" s="176" t="s">
        <v>1636</v>
      </c>
      <c r="D440" s="182">
        <f t="shared" si="6"/>
        <v>2014</v>
      </c>
      <c r="E440" s="176" t="s">
        <v>1643</v>
      </c>
      <c r="F440" s="176" t="s">
        <v>1345</v>
      </c>
      <c r="G440" s="176" t="s">
        <v>1644</v>
      </c>
      <c r="H440" s="194" t="s">
        <v>1010</v>
      </c>
      <c r="I440" s="223">
        <v>0</v>
      </c>
    </row>
    <row r="441" spans="1:9" ht="15">
      <c r="A441" s="181"/>
      <c r="B441" s="182">
        <v>12</v>
      </c>
      <c r="C441" s="176" t="s">
        <v>1636</v>
      </c>
      <c r="D441" s="182">
        <f t="shared" si="6"/>
        <v>2014</v>
      </c>
      <c r="E441" s="176" t="s">
        <v>1645</v>
      </c>
      <c r="F441" s="176" t="s">
        <v>1347</v>
      </c>
      <c r="G441" s="176" t="s">
        <v>1646</v>
      </c>
      <c r="H441" s="194" t="s">
        <v>1010</v>
      </c>
      <c r="I441" s="223">
        <f>'Pagamento Magistério'!E17</f>
        <v>18370.73</v>
      </c>
    </row>
    <row r="442" spans="1:9" ht="15">
      <c r="A442" s="181"/>
      <c r="B442" s="182">
        <v>12</v>
      </c>
      <c r="C442" s="176" t="s">
        <v>1636</v>
      </c>
      <c r="D442" s="182">
        <f t="shared" si="6"/>
        <v>2014</v>
      </c>
      <c r="E442" s="176" t="s">
        <v>1647</v>
      </c>
      <c r="F442" s="176" t="s">
        <v>1379</v>
      </c>
      <c r="G442" s="176" t="s">
        <v>1648</v>
      </c>
      <c r="H442" s="194" t="s">
        <v>1010</v>
      </c>
      <c r="I442" s="223">
        <f>'Pagamento Magistério'!E18</f>
        <v>14759586.399999999</v>
      </c>
    </row>
    <row r="443" spans="1:9" ht="15">
      <c r="A443" s="181"/>
      <c r="B443" s="182">
        <v>12</v>
      </c>
      <c r="C443" s="176" t="s">
        <v>1636</v>
      </c>
      <c r="D443" s="182">
        <f t="shared" si="6"/>
        <v>2014</v>
      </c>
      <c r="E443" s="176" t="s">
        <v>1649</v>
      </c>
      <c r="F443" s="176" t="s">
        <v>1382</v>
      </c>
      <c r="G443" s="176" t="s">
        <v>1650</v>
      </c>
      <c r="H443" s="194" t="s">
        <v>1010</v>
      </c>
      <c r="I443" s="223">
        <v>0</v>
      </c>
    </row>
    <row r="444" spans="1:9" ht="15">
      <c r="A444" s="181"/>
      <c r="B444" s="182">
        <v>12</v>
      </c>
      <c r="C444" s="176" t="s">
        <v>1636</v>
      </c>
      <c r="D444" s="182">
        <f t="shared" si="6"/>
        <v>2014</v>
      </c>
      <c r="E444" s="176" t="s">
        <v>1651</v>
      </c>
      <c r="F444" s="176" t="s">
        <v>1385</v>
      </c>
      <c r="G444" s="176" t="s">
        <v>1652</v>
      </c>
      <c r="H444" s="194" t="s">
        <v>1010</v>
      </c>
      <c r="I444" s="223">
        <v>0</v>
      </c>
    </row>
    <row r="445" spans="1:9" ht="15">
      <c r="A445" s="181"/>
      <c r="B445" s="182">
        <v>13</v>
      </c>
      <c r="C445" s="176" t="s">
        <v>1653</v>
      </c>
      <c r="D445" s="182">
        <f t="shared" si="6"/>
        <v>2014</v>
      </c>
      <c r="E445" s="176" t="s">
        <v>1654</v>
      </c>
      <c r="F445" s="176" t="s">
        <v>1249</v>
      </c>
      <c r="G445" s="176" t="s">
        <v>1655</v>
      </c>
      <c r="H445" s="194" t="s">
        <v>1010</v>
      </c>
      <c r="I445" s="223">
        <f>'Saldo FUNDEB'!E13</f>
        <v>1604.66</v>
      </c>
    </row>
    <row r="446" spans="1:9" ht="15">
      <c r="A446" s="181"/>
      <c r="B446" s="182">
        <v>13</v>
      </c>
      <c r="C446" s="176" t="s">
        <v>1653</v>
      </c>
      <c r="D446" s="182">
        <f t="shared" si="6"/>
        <v>2014</v>
      </c>
      <c r="E446" s="176" t="s">
        <v>1656</v>
      </c>
      <c r="F446" s="176" t="s">
        <v>1342</v>
      </c>
      <c r="G446" s="176" t="s">
        <v>1657</v>
      </c>
      <c r="H446" s="194" t="s">
        <v>1010</v>
      </c>
      <c r="I446" s="223">
        <f>'Saldo FUNDEB'!E14</f>
        <v>0</v>
      </c>
    </row>
    <row r="447" spans="1:9" ht="15">
      <c r="A447" s="181"/>
      <c r="B447" s="182">
        <v>13</v>
      </c>
      <c r="C447" s="176" t="s">
        <v>1653</v>
      </c>
      <c r="D447" s="182">
        <f t="shared" si="6"/>
        <v>2014</v>
      </c>
      <c r="E447" s="176" t="s">
        <v>1658</v>
      </c>
      <c r="F447" s="176" t="s">
        <v>1379</v>
      </c>
      <c r="G447" s="176" t="s">
        <v>1659</v>
      </c>
      <c r="H447" s="194" t="s">
        <v>1010</v>
      </c>
      <c r="I447" s="223">
        <f>'Saldo FUNDEB'!E15</f>
        <v>60350.18</v>
      </c>
    </row>
    <row r="448" spans="1:9" ht="15">
      <c r="A448" s="181"/>
      <c r="B448" s="182">
        <v>13</v>
      </c>
      <c r="C448" s="176" t="s">
        <v>1653</v>
      </c>
      <c r="D448" s="182">
        <f t="shared" si="6"/>
        <v>2014</v>
      </c>
      <c r="E448" s="176" t="s">
        <v>1660</v>
      </c>
      <c r="F448" s="176" t="s">
        <v>1382</v>
      </c>
      <c r="G448" s="176" t="s">
        <v>1661</v>
      </c>
      <c r="H448" s="194" t="s">
        <v>1010</v>
      </c>
      <c r="I448" s="223">
        <f>'Saldo FUNDEB'!E16</f>
        <v>17117775.05</v>
      </c>
    </row>
    <row r="449" spans="1:9" ht="15">
      <c r="A449" s="181"/>
      <c r="B449" s="182">
        <v>13</v>
      </c>
      <c r="C449" s="176" t="s">
        <v>1653</v>
      </c>
      <c r="D449" s="182">
        <f t="shared" si="6"/>
        <v>2014</v>
      </c>
      <c r="E449" s="176" t="s">
        <v>1662</v>
      </c>
      <c r="F449" s="176" t="s">
        <v>1385</v>
      </c>
      <c r="G449" s="176" t="s">
        <v>1663</v>
      </c>
      <c r="H449" s="194" t="s">
        <v>1010</v>
      </c>
      <c r="I449" s="223">
        <f>'Saldo FUNDEB'!E17</f>
        <v>-58745.52</v>
      </c>
    </row>
    <row r="450" spans="1:9" ht="15">
      <c r="A450" s="181"/>
      <c r="B450" s="182">
        <v>13</v>
      </c>
      <c r="C450" s="176" t="s">
        <v>1653</v>
      </c>
      <c r="D450" s="182">
        <f t="shared" si="6"/>
        <v>2014</v>
      </c>
      <c r="E450" s="176" t="s">
        <v>1664</v>
      </c>
      <c r="F450" s="176" t="s">
        <v>1490</v>
      </c>
      <c r="G450" s="176" t="s">
        <v>1665</v>
      </c>
      <c r="H450" s="194" t="s">
        <v>1010</v>
      </c>
      <c r="I450" s="223">
        <f>'Saldo FUNDEB'!E18</f>
        <v>-0.3431843205580622</v>
      </c>
    </row>
    <row r="451" spans="1:9" ht="15">
      <c r="A451" s="181"/>
      <c r="B451" s="182">
        <v>14</v>
      </c>
      <c r="C451" s="176" t="s">
        <v>1666</v>
      </c>
      <c r="D451" s="182">
        <f t="shared" si="6"/>
        <v>2014</v>
      </c>
      <c r="E451" s="176" t="s">
        <v>1667</v>
      </c>
      <c r="F451" s="176" t="s">
        <v>1249</v>
      </c>
      <c r="G451" s="176" t="s">
        <v>1668</v>
      </c>
      <c r="H451" s="194" t="s">
        <v>1010</v>
      </c>
      <c r="I451" s="223">
        <f>'Limite Saúde'!E13</f>
        <v>14294999</v>
      </c>
    </row>
    <row r="452" spans="1:9" ht="15">
      <c r="A452" s="181"/>
      <c r="B452" s="182">
        <v>14</v>
      </c>
      <c r="C452" s="176" t="s">
        <v>1666</v>
      </c>
      <c r="D452" s="182">
        <f t="shared" si="6"/>
        <v>2014</v>
      </c>
      <c r="E452" s="176" t="s">
        <v>1669</v>
      </c>
      <c r="F452" s="176" t="s">
        <v>1252</v>
      </c>
      <c r="G452" s="176" t="s">
        <v>1670</v>
      </c>
      <c r="H452" s="194" t="s">
        <v>1010</v>
      </c>
      <c r="I452" s="223">
        <f>'Limite Saúde'!E14</f>
        <v>3731489.39</v>
      </c>
    </row>
    <row r="453" spans="1:9" ht="15">
      <c r="A453" s="181"/>
      <c r="B453" s="182">
        <v>14</v>
      </c>
      <c r="C453" s="176" t="s">
        <v>1666</v>
      </c>
      <c r="D453" s="182">
        <f t="shared" si="6"/>
        <v>2014</v>
      </c>
      <c r="E453" s="176" t="s">
        <v>1671</v>
      </c>
      <c r="F453" s="176" t="s">
        <v>1298</v>
      </c>
      <c r="G453" s="176" t="s">
        <v>1672</v>
      </c>
      <c r="H453" s="194" t="s">
        <v>1010</v>
      </c>
      <c r="I453" s="223">
        <f>'Limite Saúde'!E15</f>
        <v>7978697.29</v>
      </c>
    </row>
    <row r="454" spans="1:9" ht="15">
      <c r="A454" s="181"/>
      <c r="B454" s="182">
        <v>14</v>
      </c>
      <c r="C454" s="176" t="s">
        <v>1666</v>
      </c>
      <c r="D454" s="182">
        <f t="shared" si="6"/>
        <v>2014</v>
      </c>
      <c r="E454" s="176" t="s">
        <v>1673</v>
      </c>
      <c r="F454" s="176" t="s">
        <v>1339</v>
      </c>
      <c r="G454" s="176" t="s">
        <v>1674</v>
      </c>
      <c r="H454" s="194" t="s">
        <v>1010</v>
      </c>
      <c r="I454" s="223">
        <f>'Limite Saúde'!E16</f>
        <v>34245.8</v>
      </c>
    </row>
    <row r="455" spans="1:9" ht="15">
      <c r="A455" s="181"/>
      <c r="B455" s="182">
        <v>14</v>
      </c>
      <c r="C455" s="176" t="s">
        <v>1666</v>
      </c>
      <c r="D455" s="182">
        <f t="shared" si="6"/>
        <v>2014</v>
      </c>
      <c r="E455" s="176" t="s">
        <v>1675</v>
      </c>
      <c r="F455" s="176" t="s">
        <v>1535</v>
      </c>
      <c r="G455" s="176" t="s">
        <v>355</v>
      </c>
      <c r="H455" s="194" t="s">
        <v>1010</v>
      </c>
      <c r="I455" s="223">
        <f>'Limite Saúde'!E17</f>
        <v>71210.57</v>
      </c>
    </row>
    <row r="456" spans="1:9" ht="15">
      <c r="A456" s="181"/>
      <c r="B456" s="182">
        <v>14</v>
      </c>
      <c r="C456" s="176" t="s">
        <v>1666</v>
      </c>
      <c r="D456" s="182">
        <f t="shared" si="6"/>
        <v>2014</v>
      </c>
      <c r="E456" s="176" t="s">
        <v>1676</v>
      </c>
      <c r="F456" s="176" t="s">
        <v>1677</v>
      </c>
      <c r="G456" s="176" t="s">
        <v>356</v>
      </c>
      <c r="H456" s="194" t="s">
        <v>1010</v>
      </c>
      <c r="I456" s="223">
        <f>'Limite Saúde'!E18</f>
        <v>156298.77</v>
      </c>
    </row>
    <row r="457" spans="1:9" ht="15">
      <c r="A457" s="181"/>
      <c r="B457" s="182">
        <v>14</v>
      </c>
      <c r="C457" s="176" t="s">
        <v>1666</v>
      </c>
      <c r="D457" s="182">
        <f t="shared" si="6"/>
        <v>2014</v>
      </c>
      <c r="E457" s="176" t="s">
        <v>1678</v>
      </c>
      <c r="F457" s="176" t="s">
        <v>1679</v>
      </c>
      <c r="G457" s="176" t="s">
        <v>357</v>
      </c>
      <c r="H457" s="194" t="s">
        <v>1010</v>
      </c>
      <c r="I457" s="223">
        <f>'Limite Saúde'!E19</f>
        <v>0</v>
      </c>
    </row>
    <row r="458" spans="1:9" ht="15">
      <c r="A458" s="181"/>
      <c r="B458" s="182">
        <v>14</v>
      </c>
      <c r="C458" s="176" t="s">
        <v>1666</v>
      </c>
      <c r="D458" s="182">
        <f aca="true" t="shared" si="7" ref="D458:D521">$D$3</f>
        <v>2014</v>
      </c>
      <c r="E458" s="176" t="s">
        <v>1680</v>
      </c>
      <c r="F458" s="176" t="s">
        <v>1681</v>
      </c>
      <c r="G458" s="176" t="s">
        <v>1682</v>
      </c>
      <c r="H458" s="194" t="s">
        <v>1010</v>
      </c>
      <c r="I458" s="223">
        <f>'Limite Saúde'!E20</f>
        <v>2323057.18</v>
      </c>
    </row>
    <row r="459" spans="1:9" ht="15">
      <c r="A459" s="181"/>
      <c r="B459" s="182">
        <v>14</v>
      </c>
      <c r="C459" s="176" t="s">
        <v>1666</v>
      </c>
      <c r="D459" s="182">
        <f t="shared" si="7"/>
        <v>2014</v>
      </c>
      <c r="E459" s="176" t="s">
        <v>1683</v>
      </c>
      <c r="F459" s="176" t="s">
        <v>1342</v>
      </c>
      <c r="G459" s="176" t="s">
        <v>1684</v>
      </c>
      <c r="H459" s="194" t="s">
        <v>1010</v>
      </c>
      <c r="I459" s="223">
        <f>'Limite Saúde'!E21</f>
        <v>5425698.4</v>
      </c>
    </row>
    <row r="460" spans="1:9" ht="15">
      <c r="A460" s="181"/>
      <c r="B460" s="182">
        <v>14</v>
      </c>
      <c r="C460" s="176" t="s">
        <v>1666</v>
      </c>
      <c r="D460" s="182">
        <f t="shared" si="7"/>
        <v>2014</v>
      </c>
      <c r="E460" s="176" t="s">
        <v>1685</v>
      </c>
      <c r="F460" s="176" t="s">
        <v>1345</v>
      </c>
      <c r="G460" s="176" t="s">
        <v>1686</v>
      </c>
      <c r="H460" s="194" t="s">
        <v>1010</v>
      </c>
      <c r="I460" s="223">
        <f>'Limite Saúde'!E22</f>
        <v>0</v>
      </c>
    </row>
    <row r="461" spans="1:9" ht="15">
      <c r="A461" s="181"/>
      <c r="B461" s="182">
        <v>14</v>
      </c>
      <c r="C461" s="176" t="s">
        <v>1666</v>
      </c>
      <c r="D461" s="182">
        <f t="shared" si="7"/>
        <v>2014</v>
      </c>
      <c r="E461" s="176" t="s">
        <v>1687</v>
      </c>
      <c r="F461" s="176" t="s">
        <v>1347</v>
      </c>
      <c r="G461" s="176" t="s">
        <v>1688</v>
      </c>
      <c r="H461" s="194" t="s">
        <v>1010</v>
      </c>
      <c r="I461" s="223">
        <v>0</v>
      </c>
    </row>
    <row r="462" spans="1:9" ht="15">
      <c r="A462" s="181"/>
      <c r="B462" s="182">
        <v>14</v>
      </c>
      <c r="C462" s="176" t="s">
        <v>1666</v>
      </c>
      <c r="D462" s="182">
        <f t="shared" si="7"/>
        <v>2014</v>
      </c>
      <c r="E462" s="176" t="s">
        <v>1689</v>
      </c>
      <c r="F462" s="176" t="s">
        <v>1350</v>
      </c>
      <c r="G462" s="176" t="s">
        <v>1690</v>
      </c>
      <c r="H462" s="194" t="s">
        <v>1010</v>
      </c>
      <c r="I462" s="223">
        <f>'Limite Saúde'!E23</f>
        <v>5425698.4</v>
      </c>
    </row>
    <row r="463" spans="1:9" ht="15">
      <c r="A463" s="181"/>
      <c r="B463" s="182">
        <v>14</v>
      </c>
      <c r="C463" s="176" t="s">
        <v>1666</v>
      </c>
      <c r="D463" s="182">
        <f t="shared" si="7"/>
        <v>2014</v>
      </c>
      <c r="E463" s="176" t="s">
        <v>1691</v>
      </c>
      <c r="F463" s="176" t="s">
        <v>1692</v>
      </c>
      <c r="G463" s="176" t="s">
        <v>1693</v>
      </c>
      <c r="H463" s="194" t="s">
        <v>1010</v>
      </c>
      <c r="I463" s="223">
        <f>'Limite Saúde'!E24</f>
        <v>5425698.4</v>
      </c>
    </row>
    <row r="464" spans="1:9" ht="15">
      <c r="A464" s="181"/>
      <c r="B464" s="182">
        <v>14</v>
      </c>
      <c r="C464" s="176" t="s">
        <v>1666</v>
      </c>
      <c r="D464" s="182">
        <f t="shared" si="7"/>
        <v>2014</v>
      </c>
      <c r="E464" s="176" t="s">
        <v>1694</v>
      </c>
      <c r="F464" s="176" t="s">
        <v>1695</v>
      </c>
      <c r="G464" s="176" t="s">
        <v>725</v>
      </c>
      <c r="H464" s="194" t="s">
        <v>1010</v>
      </c>
      <c r="I464" s="223">
        <f>'Limite Saúde'!E25</f>
        <v>0</v>
      </c>
    </row>
    <row r="465" spans="1:9" ht="15">
      <c r="A465" s="181"/>
      <c r="B465" s="182">
        <v>14</v>
      </c>
      <c r="C465" s="176" t="s">
        <v>1666</v>
      </c>
      <c r="D465" s="182">
        <f t="shared" si="7"/>
        <v>2014</v>
      </c>
      <c r="E465" s="176" t="s">
        <v>1696</v>
      </c>
      <c r="F465" s="176" t="s">
        <v>1697</v>
      </c>
      <c r="G465" s="176" t="s">
        <v>1698</v>
      </c>
      <c r="H465" s="194" t="s">
        <v>1010</v>
      </c>
      <c r="I465" s="223">
        <f>'Limite Saúde'!E26</f>
        <v>0</v>
      </c>
    </row>
    <row r="466" spans="1:9" ht="15">
      <c r="A466" s="181"/>
      <c r="B466" s="182">
        <v>14</v>
      </c>
      <c r="C466" s="176" t="s">
        <v>1666</v>
      </c>
      <c r="D466" s="182">
        <f t="shared" si="7"/>
        <v>2014</v>
      </c>
      <c r="E466" s="176" t="s">
        <v>1699</v>
      </c>
      <c r="F466" s="176" t="s">
        <v>1353</v>
      </c>
      <c r="G466" s="176" t="s">
        <v>1700</v>
      </c>
      <c r="H466" s="194" t="s">
        <v>1010</v>
      </c>
      <c r="I466" s="223">
        <v>0</v>
      </c>
    </row>
    <row r="467" spans="1:9" ht="15">
      <c r="A467" s="181"/>
      <c r="B467" s="182">
        <v>14</v>
      </c>
      <c r="C467" s="176" t="s">
        <v>1666</v>
      </c>
      <c r="D467" s="182">
        <f t="shared" si="7"/>
        <v>2014</v>
      </c>
      <c r="E467" s="176" t="s">
        <v>1701</v>
      </c>
      <c r="F467" s="176" t="s">
        <v>1356</v>
      </c>
      <c r="G467" s="176" t="s">
        <v>1702</v>
      </c>
      <c r="H467" s="194" t="s">
        <v>1010</v>
      </c>
      <c r="I467" s="223">
        <f>'Limite Saúde'!E27</f>
        <v>0</v>
      </c>
    </row>
    <row r="468" spans="1:9" ht="15">
      <c r="A468" s="181"/>
      <c r="B468" s="182">
        <v>14</v>
      </c>
      <c r="C468" s="176" t="s">
        <v>1666</v>
      </c>
      <c r="D468" s="182">
        <f t="shared" si="7"/>
        <v>2014</v>
      </c>
      <c r="E468" s="176" t="s">
        <v>1703</v>
      </c>
      <c r="F468" s="176" t="s">
        <v>1574</v>
      </c>
      <c r="G468" s="176" t="s">
        <v>1704</v>
      </c>
      <c r="H468" s="194" t="s">
        <v>1010</v>
      </c>
      <c r="I468" s="223">
        <v>0</v>
      </c>
    </row>
    <row r="469" spans="1:9" ht="15">
      <c r="A469" s="181"/>
      <c r="B469" s="182">
        <v>14</v>
      </c>
      <c r="C469" s="176" t="s">
        <v>1666</v>
      </c>
      <c r="D469" s="182">
        <f t="shared" si="7"/>
        <v>2014</v>
      </c>
      <c r="E469" s="176" t="s">
        <v>1705</v>
      </c>
      <c r="F469" s="176" t="s">
        <v>1379</v>
      </c>
      <c r="G469" s="176" t="s">
        <v>1706</v>
      </c>
      <c r="H469" s="194" t="s">
        <v>1010</v>
      </c>
      <c r="I469" s="223">
        <f>'Limite Saúde'!E28</f>
        <v>8869300.6</v>
      </c>
    </row>
    <row r="470" spans="1:9" ht="15">
      <c r="A470" s="181"/>
      <c r="B470" s="182">
        <v>14</v>
      </c>
      <c r="C470" s="176" t="s">
        <v>1666</v>
      </c>
      <c r="D470" s="182">
        <f t="shared" si="7"/>
        <v>2014</v>
      </c>
      <c r="E470" s="176" t="s">
        <v>1707</v>
      </c>
      <c r="F470" s="176" t="s">
        <v>1382</v>
      </c>
      <c r="G470" s="176" t="s">
        <v>1708</v>
      </c>
      <c r="H470" s="194" t="s">
        <v>1010</v>
      </c>
      <c r="I470" s="223">
        <v>0</v>
      </c>
    </row>
    <row r="471" spans="1:9" ht="15">
      <c r="A471" s="181"/>
      <c r="B471" s="182">
        <v>14</v>
      </c>
      <c r="C471" s="176" t="s">
        <v>1666</v>
      </c>
      <c r="D471" s="182">
        <f t="shared" si="7"/>
        <v>2014</v>
      </c>
      <c r="E471" s="176" t="s">
        <v>1709</v>
      </c>
      <c r="F471" s="176" t="s">
        <v>1385</v>
      </c>
      <c r="G471" s="176" t="s">
        <v>1710</v>
      </c>
      <c r="H471" s="194" t="s">
        <v>1010</v>
      </c>
      <c r="I471" s="223">
        <v>0</v>
      </c>
    </row>
    <row r="472" spans="1:9" ht="15">
      <c r="A472" s="181"/>
      <c r="B472" s="182">
        <v>17</v>
      </c>
      <c r="C472" s="176" t="s">
        <v>1711</v>
      </c>
      <c r="D472" s="182">
        <f t="shared" si="7"/>
        <v>2014</v>
      </c>
      <c r="E472" s="176" t="s">
        <v>1712</v>
      </c>
      <c r="F472" s="176" t="s">
        <v>1249</v>
      </c>
      <c r="G472" s="176" t="s">
        <v>1713</v>
      </c>
      <c r="H472" s="194" t="s">
        <v>1010</v>
      </c>
      <c r="I472" s="223">
        <f>'Repasse Câmara'!E13</f>
        <v>3120000</v>
      </c>
    </row>
    <row r="473" spans="1:9" ht="15">
      <c r="A473" s="181"/>
      <c r="B473" s="182">
        <v>18</v>
      </c>
      <c r="C473" s="176" t="s">
        <v>1714</v>
      </c>
      <c r="D473" s="182">
        <f t="shared" si="7"/>
        <v>2014</v>
      </c>
      <c r="E473" s="176" t="s">
        <v>1715</v>
      </c>
      <c r="F473" s="176" t="s">
        <v>1249</v>
      </c>
      <c r="G473" s="176" t="s">
        <v>1716</v>
      </c>
      <c r="H473" s="194" t="s">
        <v>1010</v>
      </c>
      <c r="I473" s="223">
        <v>0</v>
      </c>
    </row>
    <row r="474" spans="1:9" ht="15">
      <c r="A474" s="181"/>
      <c r="B474" s="182">
        <v>18</v>
      </c>
      <c r="C474" s="176" t="s">
        <v>1714</v>
      </c>
      <c r="D474" s="182">
        <f t="shared" si="7"/>
        <v>2014</v>
      </c>
      <c r="E474" s="176" t="s">
        <v>1717</v>
      </c>
      <c r="F474" s="176" t="s">
        <v>1342</v>
      </c>
      <c r="G474" s="176" t="s">
        <v>1718</v>
      </c>
      <c r="H474" s="194" t="s">
        <v>1010</v>
      </c>
      <c r="I474" s="223">
        <v>0</v>
      </c>
    </row>
    <row r="475" spans="1:9" ht="15">
      <c r="A475" s="181"/>
      <c r="B475" s="182">
        <v>18</v>
      </c>
      <c r="C475" s="176" t="s">
        <v>1714</v>
      </c>
      <c r="D475" s="182">
        <f t="shared" si="7"/>
        <v>2014</v>
      </c>
      <c r="E475" s="176" t="s">
        <v>1719</v>
      </c>
      <c r="F475" s="176" t="s">
        <v>1379</v>
      </c>
      <c r="G475" s="176" t="s">
        <v>1720</v>
      </c>
      <c r="H475" s="194" t="s">
        <v>1010</v>
      </c>
      <c r="I475" s="223">
        <f>'Repasse Câmara'!E14</f>
        <v>2347011.62</v>
      </c>
    </row>
    <row r="476" spans="1:9" ht="15">
      <c r="A476" s="181"/>
      <c r="B476" s="182">
        <v>18</v>
      </c>
      <c r="C476" s="176" t="s">
        <v>1714</v>
      </c>
      <c r="D476" s="182">
        <f t="shared" si="7"/>
        <v>2014</v>
      </c>
      <c r="E476" s="176" t="s">
        <v>1721</v>
      </c>
      <c r="F476" s="176" t="s">
        <v>1382</v>
      </c>
      <c r="G476" s="176" t="s">
        <v>1722</v>
      </c>
      <c r="H476" s="194" t="s">
        <v>1010</v>
      </c>
      <c r="I476" s="223">
        <f>'Repasse Câmara'!E15</f>
        <v>0</v>
      </c>
    </row>
    <row r="477" spans="1:9" ht="15">
      <c r="A477" s="181"/>
      <c r="B477" s="182">
        <v>18</v>
      </c>
      <c r="C477" s="176" t="s">
        <v>1714</v>
      </c>
      <c r="D477" s="182">
        <f t="shared" si="7"/>
        <v>2014</v>
      </c>
      <c r="E477" s="176" t="s">
        <v>1723</v>
      </c>
      <c r="F477" s="176" t="s">
        <v>1385</v>
      </c>
      <c r="G477" s="176" t="s">
        <v>1724</v>
      </c>
      <c r="H477" s="194" t="s">
        <v>1010</v>
      </c>
      <c r="I477" s="223">
        <f>'Repasse Câmara'!E16</f>
        <v>2347011.62</v>
      </c>
    </row>
    <row r="478" spans="1:9" ht="15">
      <c r="A478" s="181"/>
      <c r="B478" s="182">
        <v>18</v>
      </c>
      <c r="C478" s="176" t="s">
        <v>1714</v>
      </c>
      <c r="D478" s="182">
        <f t="shared" si="7"/>
        <v>2014</v>
      </c>
      <c r="E478" s="176" t="s">
        <v>1725</v>
      </c>
      <c r="F478" s="176" t="s">
        <v>1490</v>
      </c>
      <c r="G478" s="176" t="s">
        <v>1726</v>
      </c>
      <c r="H478" s="194" t="s">
        <v>1010</v>
      </c>
      <c r="I478" s="223">
        <v>0</v>
      </c>
    </row>
    <row r="479" spans="1:9" ht="15">
      <c r="A479" s="181"/>
      <c r="B479" s="182">
        <v>18</v>
      </c>
      <c r="C479" s="176" t="s">
        <v>1714</v>
      </c>
      <c r="D479" s="182">
        <f t="shared" si="7"/>
        <v>2014</v>
      </c>
      <c r="E479" s="176" t="s">
        <v>1727</v>
      </c>
      <c r="F479" s="176" t="s">
        <v>1493</v>
      </c>
      <c r="G479" s="176" t="s">
        <v>1728</v>
      </c>
      <c r="H479" s="194" t="s">
        <v>1010</v>
      </c>
      <c r="I479" s="223">
        <v>0</v>
      </c>
    </row>
    <row r="480" spans="1:9" ht="15">
      <c r="A480" s="181"/>
      <c r="B480" s="182">
        <v>20</v>
      </c>
      <c r="C480" s="195" t="s">
        <v>1729</v>
      </c>
      <c r="D480" s="182">
        <f t="shared" si="7"/>
        <v>2014</v>
      </c>
      <c r="E480" s="195" t="s">
        <v>1730</v>
      </c>
      <c r="F480" s="195" t="s">
        <v>1249</v>
      </c>
      <c r="G480" s="195" t="s">
        <v>761</v>
      </c>
      <c r="H480" s="194" t="s">
        <v>1010</v>
      </c>
      <c r="I480" s="223">
        <f>'Receita Prev Despesa Fix'!E13</f>
        <v>86400000</v>
      </c>
    </row>
    <row r="481" spans="1:9" ht="15">
      <c r="A481" s="181"/>
      <c r="B481" s="182">
        <v>20</v>
      </c>
      <c r="C481" s="195" t="s">
        <v>1729</v>
      </c>
      <c r="D481" s="182">
        <f t="shared" si="7"/>
        <v>2014</v>
      </c>
      <c r="E481" s="195" t="s">
        <v>1731</v>
      </c>
      <c r="F481" s="195" t="s">
        <v>1345</v>
      </c>
      <c r="G481" s="195" t="s">
        <v>763</v>
      </c>
      <c r="H481" s="194" t="s">
        <v>1010</v>
      </c>
      <c r="I481" s="223">
        <f>'Receita Prev Despesa Fix'!E26</f>
        <v>62960000</v>
      </c>
    </row>
    <row r="482" spans="1:9" ht="15">
      <c r="A482" s="181"/>
      <c r="B482" s="182">
        <v>20</v>
      </c>
      <c r="C482" s="195" t="s">
        <v>1729</v>
      </c>
      <c r="D482" s="182">
        <f t="shared" si="7"/>
        <v>2014</v>
      </c>
      <c r="E482" s="195" t="s">
        <v>1732</v>
      </c>
      <c r="F482" s="195" t="s">
        <v>1347</v>
      </c>
      <c r="G482" s="195" t="s">
        <v>1733</v>
      </c>
      <c r="H482" s="194" t="s">
        <v>1010</v>
      </c>
      <c r="I482" s="223">
        <f>'Receita Prev Despesa Fix'!E27</f>
        <v>16400000</v>
      </c>
    </row>
    <row r="483" spans="2:9" ht="15">
      <c r="B483" s="182">
        <v>20</v>
      </c>
      <c r="C483" s="195" t="s">
        <v>1729</v>
      </c>
      <c r="D483" s="182">
        <f t="shared" si="7"/>
        <v>2014</v>
      </c>
      <c r="E483" s="195" t="s">
        <v>1734</v>
      </c>
      <c r="F483" s="195" t="s">
        <v>1350</v>
      </c>
      <c r="G483" s="195" t="s">
        <v>1735</v>
      </c>
      <c r="H483" s="194" t="s">
        <v>1010</v>
      </c>
      <c r="I483" s="223">
        <f>'Receita Prev Despesa Fix'!E28</f>
        <v>4590000</v>
      </c>
    </row>
    <row r="484" spans="2:9" ht="15">
      <c r="B484" s="182">
        <v>20</v>
      </c>
      <c r="C484" s="195" t="s">
        <v>1729</v>
      </c>
      <c r="D484" s="182">
        <f t="shared" si="7"/>
        <v>2014</v>
      </c>
      <c r="E484" s="195" t="s">
        <v>1736</v>
      </c>
      <c r="F484" s="195" t="s">
        <v>1353</v>
      </c>
      <c r="G484" s="195" t="s">
        <v>1737</v>
      </c>
      <c r="H484" s="194" t="s">
        <v>1010</v>
      </c>
      <c r="I484" s="223">
        <f>'Receita Prev Despesa Fix'!E29</f>
        <v>2450000</v>
      </c>
    </row>
    <row r="485" spans="2:9" ht="15">
      <c r="B485" s="182">
        <v>26</v>
      </c>
      <c r="C485" s="195" t="s">
        <v>2212</v>
      </c>
      <c r="D485" s="182">
        <f t="shared" si="7"/>
        <v>2014</v>
      </c>
      <c r="E485" s="195" t="s">
        <v>2213</v>
      </c>
      <c r="F485" s="195" t="s">
        <v>1252</v>
      </c>
      <c r="G485" s="195" t="s">
        <v>2214</v>
      </c>
      <c r="H485" s="194" t="s">
        <v>1010</v>
      </c>
      <c r="I485" s="223">
        <f>'Receita Prev Despesa Fix'!E17</f>
        <v>500000</v>
      </c>
    </row>
    <row r="486" spans="2:9" ht="15">
      <c r="B486" s="182">
        <v>26</v>
      </c>
      <c r="C486" s="195" t="s">
        <v>2212</v>
      </c>
      <c r="D486" s="182">
        <f t="shared" si="7"/>
        <v>2014</v>
      </c>
      <c r="E486" s="195" t="s">
        <v>2215</v>
      </c>
      <c r="F486" s="195" t="s">
        <v>1345</v>
      </c>
      <c r="G486" s="195" t="s">
        <v>2216</v>
      </c>
      <c r="H486" s="194" t="s">
        <v>1010</v>
      </c>
      <c r="I486" s="223">
        <f>'Receita Prev Despesa Fix'!E18</f>
        <v>120000</v>
      </c>
    </row>
    <row r="487" spans="2:9" ht="15">
      <c r="B487" s="182">
        <v>26</v>
      </c>
      <c r="C487" s="195" t="s">
        <v>2212</v>
      </c>
      <c r="D487" s="182">
        <f t="shared" si="7"/>
        <v>2014</v>
      </c>
      <c r="E487" s="195" t="s">
        <v>2217</v>
      </c>
      <c r="F487" s="195" t="s">
        <v>1931</v>
      </c>
      <c r="G487" s="195" t="s">
        <v>2218</v>
      </c>
      <c r="H487" s="194" t="s">
        <v>1010</v>
      </c>
      <c r="I487" s="223">
        <f>'Receita Prev Despesa Fix'!E19</f>
        <v>1400000</v>
      </c>
    </row>
    <row r="488" spans="2:9" ht="15">
      <c r="B488" s="182">
        <v>26</v>
      </c>
      <c r="C488" s="195" t="s">
        <v>2212</v>
      </c>
      <c r="D488" s="182">
        <f t="shared" si="7"/>
        <v>2014</v>
      </c>
      <c r="E488" s="195" t="s">
        <v>2219</v>
      </c>
      <c r="F488" s="195" t="s">
        <v>1479</v>
      </c>
      <c r="G488" s="195" t="s">
        <v>2220</v>
      </c>
      <c r="H488" s="194" t="s">
        <v>1010</v>
      </c>
      <c r="I488" s="223">
        <f>'Receita Prev Despesa Fix'!E20</f>
        <v>420000</v>
      </c>
    </row>
    <row r="489" spans="2:9" ht="15">
      <c r="B489" s="182">
        <v>26</v>
      </c>
      <c r="C489" s="195" t="s">
        <v>2212</v>
      </c>
      <c r="D489" s="182">
        <f t="shared" si="7"/>
        <v>2014</v>
      </c>
      <c r="E489" s="195" t="s">
        <v>2221</v>
      </c>
      <c r="F489" s="195" t="s">
        <v>1854</v>
      </c>
      <c r="G489" s="195" t="s">
        <v>2222</v>
      </c>
      <c r="H489" s="194" t="s">
        <v>1010</v>
      </c>
      <c r="I489" s="223">
        <f>'Receita Prev Despesa Fix'!E21</f>
        <v>390000</v>
      </c>
    </row>
    <row r="490" spans="2:9" ht="15">
      <c r="B490" s="182">
        <v>26</v>
      </c>
      <c r="C490" s="195" t="s">
        <v>2212</v>
      </c>
      <c r="D490" s="182">
        <f t="shared" si="7"/>
        <v>2014</v>
      </c>
      <c r="E490" s="195" t="s">
        <v>2223</v>
      </c>
      <c r="F490" s="195" t="s">
        <v>2224</v>
      </c>
      <c r="G490" s="195" t="s">
        <v>2225</v>
      </c>
      <c r="H490" s="194" t="s">
        <v>1010</v>
      </c>
      <c r="I490" s="223">
        <f>'Receita Prev Despesa Fix'!E22</f>
        <v>800000</v>
      </c>
    </row>
    <row r="491" spans="2:9" ht="15">
      <c r="B491" s="182">
        <v>26</v>
      </c>
      <c r="C491" s="195" t="s">
        <v>2212</v>
      </c>
      <c r="D491" s="182">
        <f t="shared" si="7"/>
        <v>2014</v>
      </c>
      <c r="E491" s="195" t="s">
        <v>2226</v>
      </c>
      <c r="F491" s="195" t="s">
        <v>2227</v>
      </c>
      <c r="G491" s="195" t="s">
        <v>2228</v>
      </c>
      <c r="H491" s="194" t="s">
        <v>1010</v>
      </c>
      <c r="I491" s="223">
        <f>'Receita Prev Despesa Fix'!E23</f>
        <v>2500000</v>
      </c>
    </row>
    <row r="492" spans="2:9" ht="15">
      <c r="B492" s="182">
        <v>21</v>
      </c>
      <c r="C492" s="195" t="s">
        <v>1738</v>
      </c>
      <c r="D492" s="182">
        <f t="shared" si="7"/>
        <v>2014</v>
      </c>
      <c r="E492" s="195" t="s">
        <v>1739</v>
      </c>
      <c r="F492" s="195" t="s">
        <v>1252</v>
      </c>
      <c r="G492" s="195" t="s">
        <v>1740</v>
      </c>
      <c r="H492" s="194" t="s">
        <v>1010</v>
      </c>
      <c r="I492" s="223">
        <f>'Despesa por Função'!E14</f>
        <v>2346400.49</v>
      </c>
    </row>
    <row r="493" spans="2:9" ht="15">
      <c r="B493" s="182">
        <v>21</v>
      </c>
      <c r="C493" s="195" t="s">
        <v>1738</v>
      </c>
      <c r="D493" s="182">
        <f t="shared" si="7"/>
        <v>2014</v>
      </c>
      <c r="E493" s="195" t="s">
        <v>1741</v>
      </c>
      <c r="F493" s="195" t="s">
        <v>1298</v>
      </c>
      <c r="G493" s="195" t="s">
        <v>1742</v>
      </c>
      <c r="H493" s="194" t="s">
        <v>1010</v>
      </c>
      <c r="I493" s="223">
        <f>'Despesa por Função'!E15</f>
        <v>0</v>
      </c>
    </row>
    <row r="494" spans="2:9" ht="15">
      <c r="B494" s="182">
        <v>21</v>
      </c>
      <c r="C494" s="195" t="s">
        <v>1738</v>
      </c>
      <c r="D494" s="182">
        <f t="shared" si="7"/>
        <v>2014</v>
      </c>
      <c r="E494" s="195" t="s">
        <v>1743</v>
      </c>
      <c r="F494" s="195" t="s">
        <v>1339</v>
      </c>
      <c r="G494" s="195" t="s">
        <v>1744</v>
      </c>
      <c r="H494" s="194" t="s">
        <v>1010</v>
      </c>
      <c r="I494" s="223">
        <f>'Despesa por Função'!E16</f>
        <v>0</v>
      </c>
    </row>
    <row r="495" spans="2:9" ht="15">
      <c r="B495" s="182">
        <v>21</v>
      </c>
      <c r="C495" s="195" t="s">
        <v>1738</v>
      </c>
      <c r="D495" s="182">
        <f t="shared" si="7"/>
        <v>2014</v>
      </c>
      <c r="E495" s="195" t="s">
        <v>1745</v>
      </c>
      <c r="F495" s="195" t="s">
        <v>1535</v>
      </c>
      <c r="G495" s="195" t="s">
        <v>1746</v>
      </c>
      <c r="H495" s="194" t="s">
        <v>1010</v>
      </c>
      <c r="I495" s="223">
        <f>'Despesa por Função'!E17</f>
        <v>6446796.44</v>
      </c>
    </row>
    <row r="496" spans="2:9" ht="15">
      <c r="B496" s="182">
        <v>21</v>
      </c>
      <c r="C496" s="195" t="s">
        <v>1738</v>
      </c>
      <c r="D496" s="182">
        <f t="shared" si="7"/>
        <v>2014</v>
      </c>
      <c r="E496" s="195" t="s">
        <v>1747</v>
      </c>
      <c r="F496" s="195" t="s">
        <v>1677</v>
      </c>
      <c r="G496" s="195" t="s">
        <v>1748</v>
      </c>
      <c r="H496" s="194" t="s">
        <v>1010</v>
      </c>
      <c r="I496" s="223">
        <f>'Despesa por Função'!E18</f>
        <v>0</v>
      </c>
    </row>
    <row r="497" spans="2:9" ht="15">
      <c r="B497" s="182">
        <v>21</v>
      </c>
      <c r="C497" s="195" t="s">
        <v>1738</v>
      </c>
      <c r="D497" s="182">
        <f t="shared" si="7"/>
        <v>2014</v>
      </c>
      <c r="E497" s="195" t="s">
        <v>1749</v>
      </c>
      <c r="F497" s="195" t="s">
        <v>1679</v>
      </c>
      <c r="G497" s="195" t="s">
        <v>1750</v>
      </c>
      <c r="H497" s="194" t="s">
        <v>1010</v>
      </c>
      <c r="I497" s="223">
        <f>'Despesa por Função'!E19</f>
        <v>11877.2</v>
      </c>
    </row>
    <row r="498" spans="2:9" ht="15">
      <c r="B498" s="182">
        <v>21</v>
      </c>
      <c r="C498" s="195" t="s">
        <v>1738</v>
      </c>
      <c r="D498" s="182">
        <f t="shared" si="7"/>
        <v>2014</v>
      </c>
      <c r="E498" s="195" t="s">
        <v>1751</v>
      </c>
      <c r="F498" s="195" t="s">
        <v>1681</v>
      </c>
      <c r="G498" s="195" t="s">
        <v>1752</v>
      </c>
      <c r="H498" s="194" t="s">
        <v>1010</v>
      </c>
      <c r="I498" s="223">
        <f>'Despesa por Função'!E20</f>
        <v>0</v>
      </c>
    </row>
    <row r="499" spans="2:9" ht="15">
      <c r="B499" s="182">
        <v>21</v>
      </c>
      <c r="C499" s="195" t="s">
        <v>1738</v>
      </c>
      <c r="D499" s="182">
        <f t="shared" si="7"/>
        <v>2014</v>
      </c>
      <c r="E499" s="195" t="s">
        <v>1753</v>
      </c>
      <c r="F499" s="195" t="s">
        <v>1754</v>
      </c>
      <c r="G499" s="195" t="s">
        <v>1755</v>
      </c>
      <c r="H499" s="194" t="s">
        <v>1010</v>
      </c>
      <c r="I499" s="223">
        <f>'Despesa por Função'!E21</f>
        <v>2190286.4</v>
      </c>
    </row>
    <row r="500" spans="2:9" ht="15">
      <c r="B500" s="182">
        <v>21</v>
      </c>
      <c r="C500" s="195" t="s">
        <v>1738</v>
      </c>
      <c r="D500" s="182">
        <f t="shared" si="7"/>
        <v>2014</v>
      </c>
      <c r="E500" s="195" t="s">
        <v>1756</v>
      </c>
      <c r="F500" s="195" t="s">
        <v>1757</v>
      </c>
      <c r="G500" s="195" t="s">
        <v>1758</v>
      </c>
      <c r="H500" s="194" t="s">
        <v>1010</v>
      </c>
      <c r="I500" s="223">
        <f>'Despesa por Função'!E22</f>
        <v>2479864.91</v>
      </c>
    </row>
    <row r="501" spans="2:9" ht="15">
      <c r="B501" s="182">
        <v>21</v>
      </c>
      <c r="C501" s="195" t="s">
        <v>1738</v>
      </c>
      <c r="D501" s="182">
        <f t="shared" si="7"/>
        <v>2014</v>
      </c>
      <c r="E501" s="195" t="s">
        <v>1759</v>
      </c>
      <c r="F501" s="195" t="s">
        <v>1760</v>
      </c>
      <c r="G501" s="195" t="s">
        <v>239</v>
      </c>
      <c r="H501" s="194" t="s">
        <v>1010</v>
      </c>
      <c r="I501" s="223">
        <f>'Despesa por Função'!E23</f>
        <v>14294999</v>
      </c>
    </row>
    <row r="502" spans="2:9" ht="15">
      <c r="B502" s="182">
        <v>21</v>
      </c>
      <c r="C502" s="195" t="s">
        <v>1738</v>
      </c>
      <c r="D502" s="182">
        <f t="shared" si="7"/>
        <v>2014</v>
      </c>
      <c r="E502" s="195" t="s">
        <v>1761</v>
      </c>
      <c r="F502" s="195" t="s">
        <v>1762</v>
      </c>
      <c r="G502" s="195" t="s">
        <v>352</v>
      </c>
      <c r="H502" s="194" t="s">
        <v>1010</v>
      </c>
      <c r="I502" s="223">
        <f>'Despesa por Função'!E24</f>
        <v>3731489.39</v>
      </c>
    </row>
    <row r="503" spans="2:9" ht="15">
      <c r="B503" s="182">
        <v>21</v>
      </c>
      <c r="C503" s="195" t="s">
        <v>1738</v>
      </c>
      <c r="D503" s="182">
        <f t="shared" si="7"/>
        <v>2014</v>
      </c>
      <c r="E503" s="195" t="s">
        <v>1763</v>
      </c>
      <c r="F503" s="195" t="s">
        <v>1764</v>
      </c>
      <c r="G503" s="195" t="s">
        <v>353</v>
      </c>
      <c r="H503" s="194" t="s">
        <v>1010</v>
      </c>
      <c r="I503" s="223">
        <f>'Despesa por Função'!E25</f>
        <v>7978697.29</v>
      </c>
    </row>
    <row r="504" spans="2:9" ht="15">
      <c r="B504" s="182">
        <v>21</v>
      </c>
      <c r="C504" s="195" t="s">
        <v>1738</v>
      </c>
      <c r="D504" s="182">
        <f t="shared" si="7"/>
        <v>2014</v>
      </c>
      <c r="E504" s="195" t="s">
        <v>1765</v>
      </c>
      <c r="F504" s="195" t="s">
        <v>1766</v>
      </c>
      <c r="G504" s="195" t="s">
        <v>354</v>
      </c>
      <c r="H504" s="194" t="s">
        <v>1010</v>
      </c>
      <c r="I504" s="223">
        <f>'Despesa por Função'!E26</f>
        <v>34245.8</v>
      </c>
    </row>
    <row r="505" spans="2:9" ht="15">
      <c r="B505" s="182">
        <v>21</v>
      </c>
      <c r="C505" s="195" t="s">
        <v>1738</v>
      </c>
      <c r="D505" s="182">
        <f t="shared" si="7"/>
        <v>2014</v>
      </c>
      <c r="E505" s="195" t="s">
        <v>1767</v>
      </c>
      <c r="F505" s="195" t="s">
        <v>1768</v>
      </c>
      <c r="G505" s="195" t="s">
        <v>355</v>
      </c>
      <c r="H505" s="194" t="s">
        <v>1010</v>
      </c>
      <c r="I505" s="223">
        <f>'Despesa por Função'!E27</f>
        <v>71210.57</v>
      </c>
    </row>
    <row r="506" spans="2:9" ht="15">
      <c r="B506" s="182">
        <v>21</v>
      </c>
      <c r="C506" s="195" t="s">
        <v>1738</v>
      </c>
      <c r="D506" s="182">
        <f t="shared" si="7"/>
        <v>2014</v>
      </c>
      <c r="E506" s="195" t="s">
        <v>1769</v>
      </c>
      <c r="F506" s="195" t="s">
        <v>1770</v>
      </c>
      <c r="G506" s="195" t="s">
        <v>356</v>
      </c>
      <c r="H506" s="194" t="s">
        <v>1010</v>
      </c>
      <c r="I506" s="223">
        <f>'Despesa por Função'!E28</f>
        <v>156298.77</v>
      </c>
    </row>
    <row r="507" spans="2:9" ht="15">
      <c r="B507" s="182">
        <v>21</v>
      </c>
      <c r="C507" s="195" t="s">
        <v>1738</v>
      </c>
      <c r="D507" s="182">
        <f t="shared" si="7"/>
        <v>2014</v>
      </c>
      <c r="E507" s="195" t="s">
        <v>1771</v>
      </c>
      <c r="F507" s="195" t="s">
        <v>1772</v>
      </c>
      <c r="G507" s="195" t="s">
        <v>357</v>
      </c>
      <c r="H507" s="194" t="s">
        <v>1010</v>
      </c>
      <c r="I507" s="223">
        <f>'Despesa por Função'!E29</f>
        <v>0</v>
      </c>
    </row>
    <row r="508" spans="2:9" ht="15">
      <c r="B508" s="182">
        <v>21</v>
      </c>
      <c r="C508" s="195" t="s">
        <v>1738</v>
      </c>
      <c r="D508" s="182">
        <f t="shared" si="7"/>
        <v>2014</v>
      </c>
      <c r="E508" s="195" t="s">
        <v>1773</v>
      </c>
      <c r="F508" s="195" t="s">
        <v>1774</v>
      </c>
      <c r="G508" s="195" t="s">
        <v>358</v>
      </c>
      <c r="H508" s="194" t="s">
        <v>1010</v>
      </c>
      <c r="I508" s="223">
        <f>'Despesa por Função'!E30</f>
        <v>2323057.18</v>
      </c>
    </row>
    <row r="509" spans="2:9" ht="15">
      <c r="B509" s="182">
        <v>21</v>
      </c>
      <c r="C509" s="195" t="s">
        <v>1738</v>
      </c>
      <c r="D509" s="182">
        <f t="shared" si="7"/>
        <v>2014</v>
      </c>
      <c r="E509" s="195" t="s">
        <v>1775</v>
      </c>
      <c r="F509" s="195" t="s">
        <v>1776</v>
      </c>
      <c r="G509" s="195" t="s">
        <v>1777</v>
      </c>
      <c r="H509" s="194" t="s">
        <v>1010</v>
      </c>
      <c r="I509" s="223">
        <f>'Despesa por Função'!E31</f>
        <v>0</v>
      </c>
    </row>
    <row r="510" spans="2:9" ht="15">
      <c r="B510" s="182">
        <v>21</v>
      </c>
      <c r="C510" s="195" t="s">
        <v>1738</v>
      </c>
      <c r="D510" s="182">
        <f t="shared" si="7"/>
        <v>2014</v>
      </c>
      <c r="E510" s="195" t="s">
        <v>1778</v>
      </c>
      <c r="F510" s="195" t="s">
        <v>1779</v>
      </c>
      <c r="G510" s="195" t="s">
        <v>351</v>
      </c>
      <c r="H510" s="194" t="s">
        <v>1010</v>
      </c>
      <c r="I510" s="223">
        <f>'Despesa por Função'!E32</f>
        <v>27444446.27</v>
      </c>
    </row>
    <row r="511" spans="2:9" ht="15">
      <c r="B511" s="182">
        <v>21</v>
      </c>
      <c r="C511" s="195" t="s">
        <v>1738</v>
      </c>
      <c r="D511" s="182">
        <f t="shared" si="7"/>
        <v>2014</v>
      </c>
      <c r="E511" s="195" t="s">
        <v>1780</v>
      </c>
      <c r="F511" s="195" t="s">
        <v>1781</v>
      </c>
      <c r="G511" s="195" t="s">
        <v>359</v>
      </c>
      <c r="H511" s="194" t="s">
        <v>1010</v>
      </c>
      <c r="I511" s="223">
        <f>'Despesa por Função'!E33</f>
        <v>21586309.27</v>
      </c>
    </row>
    <row r="512" spans="2:9" ht="15">
      <c r="B512" s="182">
        <v>21</v>
      </c>
      <c r="C512" s="195" t="s">
        <v>1738</v>
      </c>
      <c r="D512" s="182">
        <f t="shared" si="7"/>
        <v>2014</v>
      </c>
      <c r="E512" s="195" t="s">
        <v>1782</v>
      </c>
      <c r="F512" s="195" t="s">
        <v>1783</v>
      </c>
      <c r="G512" s="195" t="s">
        <v>360</v>
      </c>
      <c r="H512" s="194" t="s">
        <v>1010</v>
      </c>
      <c r="I512" s="223">
        <f>'Despesa por Função'!E34</f>
        <v>894816.87</v>
      </c>
    </row>
    <row r="513" spans="2:9" ht="15">
      <c r="B513" s="182">
        <v>21</v>
      </c>
      <c r="C513" s="195" t="s">
        <v>1738</v>
      </c>
      <c r="D513" s="182">
        <f t="shared" si="7"/>
        <v>2014</v>
      </c>
      <c r="E513" s="195" t="s">
        <v>1784</v>
      </c>
      <c r="F513" s="195" t="s">
        <v>1785</v>
      </c>
      <c r="G513" s="195" t="s">
        <v>358</v>
      </c>
      <c r="H513" s="194" t="s">
        <v>1010</v>
      </c>
      <c r="I513" s="223">
        <f>'Despesa por Função'!E35</f>
        <v>4963320.13</v>
      </c>
    </row>
    <row r="514" spans="2:9" ht="15">
      <c r="B514" s="182">
        <v>21</v>
      </c>
      <c r="C514" s="195" t="s">
        <v>1738</v>
      </c>
      <c r="D514" s="182">
        <f t="shared" si="7"/>
        <v>2014</v>
      </c>
      <c r="E514" s="195" t="s">
        <v>1786</v>
      </c>
      <c r="F514" s="195" t="s">
        <v>1787</v>
      </c>
      <c r="G514" s="195" t="s">
        <v>1788</v>
      </c>
      <c r="H514" s="194" t="s">
        <v>1010</v>
      </c>
      <c r="I514" s="223">
        <f>'Despesa por Função'!E36</f>
        <v>3178218.56</v>
      </c>
    </row>
    <row r="515" spans="2:9" ht="15">
      <c r="B515" s="182">
        <v>21</v>
      </c>
      <c r="C515" s="195" t="s">
        <v>1738</v>
      </c>
      <c r="D515" s="182">
        <f t="shared" si="7"/>
        <v>2014</v>
      </c>
      <c r="E515" s="195" t="s">
        <v>1789</v>
      </c>
      <c r="F515" s="195" t="s">
        <v>1790</v>
      </c>
      <c r="G515" s="195" t="s">
        <v>1791</v>
      </c>
      <c r="H515" s="194" t="s">
        <v>1010</v>
      </c>
      <c r="I515" s="223">
        <f>'Despesa por Função'!E37</f>
        <v>0</v>
      </c>
    </row>
    <row r="516" spans="2:9" ht="15">
      <c r="B516" s="182">
        <v>21</v>
      </c>
      <c r="C516" s="195" t="s">
        <v>1738</v>
      </c>
      <c r="D516" s="182">
        <f t="shared" si="7"/>
        <v>2014</v>
      </c>
      <c r="E516" s="195" t="s">
        <v>1792</v>
      </c>
      <c r="F516" s="195" t="s">
        <v>1793</v>
      </c>
      <c r="G516" s="195" t="s">
        <v>1794</v>
      </c>
      <c r="H516" s="194" t="s">
        <v>1010</v>
      </c>
      <c r="I516" s="223">
        <f>'Despesa por Função'!E38</f>
        <v>8099066.01</v>
      </c>
    </row>
    <row r="517" spans="2:9" ht="15">
      <c r="B517" s="182">
        <v>21</v>
      </c>
      <c r="C517" s="195" t="s">
        <v>1738</v>
      </c>
      <c r="D517" s="182">
        <f t="shared" si="7"/>
        <v>2014</v>
      </c>
      <c r="E517" s="195" t="s">
        <v>1795</v>
      </c>
      <c r="F517" s="195" t="s">
        <v>1796</v>
      </c>
      <c r="G517" s="195" t="s">
        <v>1797</v>
      </c>
      <c r="H517" s="194" t="s">
        <v>1010</v>
      </c>
      <c r="I517" s="223">
        <f>'Despesa por Função'!E39</f>
        <v>0</v>
      </c>
    </row>
    <row r="518" spans="2:9" ht="15">
      <c r="B518" s="182">
        <v>21</v>
      </c>
      <c r="C518" s="195" t="s">
        <v>1738</v>
      </c>
      <c r="D518" s="182">
        <f t="shared" si="7"/>
        <v>2014</v>
      </c>
      <c r="E518" s="195" t="s">
        <v>1798</v>
      </c>
      <c r="F518" s="195" t="s">
        <v>1799</v>
      </c>
      <c r="G518" s="195" t="s">
        <v>1800</v>
      </c>
      <c r="H518" s="194" t="s">
        <v>1010</v>
      </c>
      <c r="I518" s="223">
        <f>'Despesa por Função'!E40</f>
        <v>80971.34</v>
      </c>
    </row>
    <row r="519" spans="2:9" ht="15">
      <c r="B519" s="182">
        <v>21</v>
      </c>
      <c r="C519" s="195" t="s">
        <v>1738</v>
      </c>
      <c r="D519" s="182">
        <f t="shared" si="7"/>
        <v>2014</v>
      </c>
      <c r="E519" s="195" t="s">
        <v>1801</v>
      </c>
      <c r="F519" s="195" t="s">
        <v>1802</v>
      </c>
      <c r="G519" s="195" t="s">
        <v>1803</v>
      </c>
      <c r="H519" s="194" t="s">
        <v>1010</v>
      </c>
      <c r="I519" s="223">
        <f>'Despesa por Função'!E41</f>
        <v>492600</v>
      </c>
    </row>
    <row r="520" spans="2:9" ht="15">
      <c r="B520" s="182">
        <v>21</v>
      </c>
      <c r="C520" s="195" t="s">
        <v>1738</v>
      </c>
      <c r="D520" s="182">
        <f t="shared" si="7"/>
        <v>2014</v>
      </c>
      <c r="E520" s="195" t="s">
        <v>1804</v>
      </c>
      <c r="F520" s="195" t="s">
        <v>1805</v>
      </c>
      <c r="G520" s="195" t="s">
        <v>1806</v>
      </c>
      <c r="H520" s="194" t="s">
        <v>1010</v>
      </c>
      <c r="I520" s="223">
        <f>'Despesa por Função'!E42</f>
        <v>0</v>
      </c>
    </row>
    <row r="521" spans="2:9" ht="15">
      <c r="B521" s="182">
        <v>21</v>
      </c>
      <c r="C521" s="195" t="s">
        <v>1738</v>
      </c>
      <c r="D521" s="182">
        <f t="shared" si="7"/>
        <v>2014</v>
      </c>
      <c r="E521" s="195" t="s">
        <v>1807</v>
      </c>
      <c r="F521" s="195" t="s">
        <v>1808</v>
      </c>
      <c r="G521" s="195" t="s">
        <v>1809</v>
      </c>
      <c r="H521" s="194" t="s">
        <v>1010</v>
      </c>
      <c r="I521" s="223">
        <f>'Despesa por Função'!E43</f>
        <v>540685.71</v>
      </c>
    </row>
    <row r="522" spans="2:9" ht="15">
      <c r="B522" s="182">
        <v>21</v>
      </c>
      <c r="C522" s="195" t="s">
        <v>1738</v>
      </c>
      <c r="D522" s="182">
        <f aca="true" t="shared" si="8" ref="D522:D585">$D$3</f>
        <v>2014</v>
      </c>
      <c r="E522" s="195" t="s">
        <v>1810</v>
      </c>
      <c r="F522" s="195" t="s">
        <v>1811</v>
      </c>
      <c r="G522" s="195" t="s">
        <v>1812</v>
      </c>
      <c r="H522" s="194" t="s">
        <v>1010</v>
      </c>
      <c r="I522" s="223">
        <f>'Despesa por Função'!E44</f>
        <v>0</v>
      </c>
    </row>
    <row r="523" spans="2:9" ht="15">
      <c r="B523" s="182">
        <v>21</v>
      </c>
      <c r="C523" s="195" t="s">
        <v>1738</v>
      </c>
      <c r="D523" s="182">
        <f t="shared" si="8"/>
        <v>2014</v>
      </c>
      <c r="E523" s="195" t="s">
        <v>1813</v>
      </c>
      <c r="F523" s="195" t="s">
        <v>1814</v>
      </c>
      <c r="G523" s="195" t="s">
        <v>1815</v>
      </c>
      <c r="H523" s="194" t="s">
        <v>1010</v>
      </c>
      <c r="I523" s="223">
        <f>'Despesa por Função'!E45</f>
        <v>0</v>
      </c>
    </row>
    <row r="524" spans="2:9" ht="15">
      <c r="B524" s="182">
        <v>21</v>
      </c>
      <c r="C524" s="195" t="s">
        <v>1738</v>
      </c>
      <c r="D524" s="182">
        <f t="shared" si="8"/>
        <v>2014</v>
      </c>
      <c r="E524" s="195" t="s">
        <v>1816</v>
      </c>
      <c r="F524" s="195" t="s">
        <v>1817</v>
      </c>
      <c r="G524" s="195" t="s">
        <v>1818</v>
      </c>
      <c r="H524" s="194" t="s">
        <v>1010</v>
      </c>
      <c r="I524" s="223">
        <f>'Despesa por Função'!E46</f>
        <v>275948.8</v>
      </c>
    </row>
    <row r="525" spans="2:9" ht="15">
      <c r="B525" s="182">
        <v>21</v>
      </c>
      <c r="C525" s="195" t="s">
        <v>1738</v>
      </c>
      <c r="D525" s="182">
        <f t="shared" si="8"/>
        <v>2014</v>
      </c>
      <c r="E525" s="195" t="s">
        <v>1819</v>
      </c>
      <c r="F525" s="195" t="s">
        <v>1820</v>
      </c>
      <c r="G525" s="195" t="s">
        <v>1821</v>
      </c>
      <c r="H525" s="194" t="s">
        <v>1010</v>
      </c>
      <c r="I525" s="223">
        <f>'Despesa por Função'!E47</f>
        <v>0</v>
      </c>
    </row>
    <row r="526" spans="2:9" ht="15">
      <c r="B526" s="182">
        <v>21</v>
      </c>
      <c r="C526" s="195" t="s">
        <v>1738</v>
      </c>
      <c r="D526" s="182">
        <f t="shared" si="8"/>
        <v>2014</v>
      </c>
      <c r="E526" s="195" t="s">
        <v>1822</v>
      </c>
      <c r="F526" s="195" t="s">
        <v>1823</v>
      </c>
      <c r="G526" s="195" t="s">
        <v>1824</v>
      </c>
      <c r="H526" s="194" t="s">
        <v>1010</v>
      </c>
      <c r="I526" s="223">
        <f>'Despesa por Função'!E48</f>
        <v>0</v>
      </c>
    </row>
    <row r="527" spans="2:9" ht="15">
      <c r="B527" s="182">
        <v>21</v>
      </c>
      <c r="C527" s="195" t="s">
        <v>1738</v>
      </c>
      <c r="D527" s="182">
        <f t="shared" si="8"/>
        <v>2014</v>
      </c>
      <c r="E527" s="195" t="s">
        <v>1825</v>
      </c>
      <c r="F527" s="195" t="s">
        <v>1826</v>
      </c>
      <c r="G527" s="195" t="s">
        <v>1827</v>
      </c>
      <c r="H527" s="194" t="s">
        <v>1010</v>
      </c>
      <c r="I527" s="223">
        <f>'Despesa por Função'!E49</f>
        <v>2597944.46</v>
      </c>
    </row>
    <row r="528" spans="2:9" ht="15">
      <c r="B528" s="182">
        <v>21</v>
      </c>
      <c r="C528" s="195" t="s">
        <v>1738</v>
      </c>
      <c r="D528" s="182">
        <f t="shared" si="8"/>
        <v>2014</v>
      </c>
      <c r="E528" s="195" t="s">
        <v>1828</v>
      </c>
      <c r="F528" s="195" t="s">
        <v>1829</v>
      </c>
      <c r="G528" s="195" t="s">
        <v>1830</v>
      </c>
      <c r="H528" s="194" t="s">
        <v>1010</v>
      </c>
      <c r="I528" s="223">
        <f>'Despesa por Função'!E50</f>
        <v>393483.65</v>
      </c>
    </row>
    <row r="529" spans="2:9" ht="15">
      <c r="B529" s="182">
        <v>21</v>
      </c>
      <c r="C529" s="195" t="s">
        <v>1738</v>
      </c>
      <c r="D529" s="182">
        <f t="shared" si="8"/>
        <v>2014</v>
      </c>
      <c r="E529" s="195" t="s">
        <v>1831</v>
      </c>
      <c r="F529" s="195" t="s">
        <v>1832</v>
      </c>
      <c r="G529" s="195" t="s">
        <v>1833</v>
      </c>
      <c r="H529" s="194" t="s">
        <v>1010</v>
      </c>
      <c r="I529" s="223">
        <f>'Despesa por Função'!E51</f>
        <v>0</v>
      </c>
    </row>
    <row r="530" spans="2:9" ht="15">
      <c r="B530" s="182">
        <v>21</v>
      </c>
      <c r="C530" s="195" t="s">
        <v>1738</v>
      </c>
      <c r="D530" s="182">
        <f t="shared" si="8"/>
        <v>2014</v>
      </c>
      <c r="E530" s="195" t="s">
        <v>1834</v>
      </c>
      <c r="F530" s="195" t="s">
        <v>1835</v>
      </c>
      <c r="G530" s="195" t="s">
        <v>1836</v>
      </c>
      <c r="H530" s="194" t="s">
        <v>1010</v>
      </c>
      <c r="I530" s="223">
        <f>'Despesa por Função'!E52</f>
        <v>0</v>
      </c>
    </row>
    <row r="531" spans="2:9" ht="15">
      <c r="B531" s="182">
        <v>21</v>
      </c>
      <c r="C531" s="195" t="s">
        <v>1738</v>
      </c>
      <c r="D531" s="182">
        <f t="shared" si="8"/>
        <v>2014</v>
      </c>
      <c r="E531" s="195" t="s">
        <v>1837</v>
      </c>
      <c r="F531" s="195" t="s">
        <v>1252</v>
      </c>
      <c r="G531" s="195" t="s">
        <v>1838</v>
      </c>
      <c r="H531" s="194" t="s">
        <v>1010</v>
      </c>
      <c r="I531" s="223">
        <f>'Receita Prev Despesa Fix'!E14</f>
        <v>86400000</v>
      </c>
    </row>
    <row r="532" spans="2:9" ht="15">
      <c r="B532" s="182">
        <v>22</v>
      </c>
      <c r="C532" s="195" t="s">
        <v>1839</v>
      </c>
      <c r="D532" s="182">
        <f t="shared" si="8"/>
        <v>2014</v>
      </c>
      <c r="E532" s="195" t="s">
        <v>1840</v>
      </c>
      <c r="F532" s="195" t="s">
        <v>1345</v>
      </c>
      <c r="G532" s="185" t="s">
        <v>762</v>
      </c>
      <c r="H532" s="194" t="s">
        <v>1010</v>
      </c>
      <c r="I532" s="223">
        <f>'Receita Prev Despesa Fix'!E25</f>
        <v>86400000</v>
      </c>
    </row>
    <row r="533" spans="2:9" ht="15">
      <c r="B533" s="182">
        <v>22</v>
      </c>
      <c r="C533" s="195" t="s">
        <v>1839</v>
      </c>
      <c r="D533" s="182">
        <f t="shared" si="8"/>
        <v>2014</v>
      </c>
      <c r="E533" s="195" t="s">
        <v>1841</v>
      </c>
      <c r="F533" s="196" t="s">
        <v>1382</v>
      </c>
      <c r="G533" s="195" t="s">
        <v>686</v>
      </c>
      <c r="H533" s="194" t="s">
        <v>1010</v>
      </c>
      <c r="I533" s="223">
        <f>'Receita Prev Despesa Fix'!E31</f>
        <v>23041000</v>
      </c>
    </row>
    <row r="534" spans="2:9" ht="15">
      <c r="B534" s="182">
        <v>30</v>
      </c>
      <c r="C534" s="197" t="s">
        <v>1842</v>
      </c>
      <c r="D534" s="182">
        <f t="shared" si="8"/>
        <v>2014</v>
      </c>
      <c r="E534" s="197" t="s">
        <v>1843</v>
      </c>
      <c r="F534" s="197" t="s">
        <v>1252</v>
      </c>
      <c r="G534" s="197" t="s">
        <v>1844</v>
      </c>
      <c r="H534" s="194" t="s">
        <v>1010</v>
      </c>
      <c r="I534" s="223">
        <f>'Informações Diversas'!E14</f>
        <v>3447918.39</v>
      </c>
    </row>
    <row r="535" spans="2:9" ht="15">
      <c r="B535" s="182">
        <v>29</v>
      </c>
      <c r="C535" s="197" t="s">
        <v>1845</v>
      </c>
      <c r="D535" s="182">
        <f t="shared" si="8"/>
        <v>2014</v>
      </c>
      <c r="E535" s="197" t="s">
        <v>1846</v>
      </c>
      <c r="F535" s="197" t="s">
        <v>1252</v>
      </c>
      <c r="G535" s="197" t="s">
        <v>760</v>
      </c>
      <c r="H535" s="194" t="s">
        <v>1010</v>
      </c>
      <c r="I535" s="223">
        <f>'Informações Diversas'!E15</f>
        <v>3068515.09</v>
      </c>
    </row>
    <row r="536" spans="2:9" ht="15">
      <c r="B536" s="182">
        <v>29</v>
      </c>
      <c r="C536" s="197" t="s">
        <v>1845</v>
      </c>
      <c r="D536" s="182">
        <f t="shared" si="8"/>
        <v>2014</v>
      </c>
      <c r="E536" s="197" t="s">
        <v>1847</v>
      </c>
      <c r="F536" s="197" t="s">
        <v>1479</v>
      </c>
      <c r="G536" s="197" t="s">
        <v>1848</v>
      </c>
      <c r="H536" s="194" t="s">
        <v>1010</v>
      </c>
      <c r="I536" s="223">
        <f>'Informações Diversas'!E16</f>
        <v>14377880.66</v>
      </c>
    </row>
    <row r="537" spans="2:9" ht="15">
      <c r="B537" s="182">
        <v>30</v>
      </c>
      <c r="C537" s="197" t="s">
        <v>1842</v>
      </c>
      <c r="D537" s="182">
        <f t="shared" si="8"/>
        <v>2014</v>
      </c>
      <c r="E537" s="185" t="s">
        <v>1849</v>
      </c>
      <c r="F537" s="185" t="s">
        <v>1345</v>
      </c>
      <c r="G537" s="185" t="s">
        <v>1850</v>
      </c>
      <c r="H537" s="194" t="s">
        <v>1010</v>
      </c>
      <c r="I537" s="223">
        <f>'Informações Diversas'!E19</f>
        <v>0</v>
      </c>
    </row>
    <row r="538" spans="2:9" ht="15">
      <c r="B538" s="182">
        <v>29</v>
      </c>
      <c r="C538" s="197" t="s">
        <v>1845</v>
      </c>
      <c r="D538" s="182">
        <f t="shared" si="8"/>
        <v>2014</v>
      </c>
      <c r="E538" s="185" t="s">
        <v>1851</v>
      </c>
      <c r="F538" s="185" t="s">
        <v>1345</v>
      </c>
      <c r="G538" s="185" t="s">
        <v>1852</v>
      </c>
      <c r="H538" s="194" t="s">
        <v>1010</v>
      </c>
      <c r="I538" s="223">
        <f>'Informações Diversas'!E20</f>
        <v>0</v>
      </c>
    </row>
    <row r="539" spans="2:9" ht="15">
      <c r="B539" s="182">
        <v>29</v>
      </c>
      <c r="C539" s="197" t="s">
        <v>1845</v>
      </c>
      <c r="D539" s="182">
        <f t="shared" si="8"/>
        <v>2014</v>
      </c>
      <c r="E539" s="185" t="s">
        <v>1853</v>
      </c>
      <c r="F539" s="185" t="s">
        <v>1854</v>
      </c>
      <c r="G539" s="185" t="s">
        <v>1855</v>
      </c>
      <c r="H539" s="194" t="s">
        <v>1010</v>
      </c>
      <c r="I539" s="223">
        <f>'Informações Diversas'!E21</f>
        <v>0</v>
      </c>
    </row>
    <row r="540" spans="2:9" ht="15">
      <c r="B540" s="182">
        <v>31</v>
      </c>
      <c r="C540" s="195" t="s">
        <v>1856</v>
      </c>
      <c r="D540" s="182">
        <f t="shared" si="8"/>
        <v>2014</v>
      </c>
      <c r="E540" s="176" t="s">
        <v>1857</v>
      </c>
      <c r="F540" s="176" t="s">
        <v>1485</v>
      </c>
      <c r="G540" s="197" t="s">
        <v>1858</v>
      </c>
      <c r="H540" s="194" t="s">
        <v>1010</v>
      </c>
      <c r="I540" s="223">
        <f>'Informações Diversas'!E24</f>
        <v>5918044.02</v>
      </c>
    </row>
    <row r="541" spans="2:9" ht="15">
      <c r="B541" s="182">
        <v>31</v>
      </c>
      <c r="C541" s="195" t="s">
        <v>1856</v>
      </c>
      <c r="D541" s="182">
        <f t="shared" si="8"/>
        <v>2014</v>
      </c>
      <c r="E541" s="176" t="s">
        <v>1859</v>
      </c>
      <c r="F541" s="176" t="s">
        <v>1342</v>
      </c>
      <c r="G541" s="197" t="s">
        <v>1860</v>
      </c>
      <c r="H541" s="194" t="s">
        <v>1010</v>
      </c>
      <c r="I541" s="223">
        <f>'Informações Diversas'!E25</f>
        <v>1917410.64</v>
      </c>
    </row>
    <row r="542" spans="2:9" ht="15">
      <c r="B542" s="182">
        <v>31</v>
      </c>
      <c r="C542" s="195" t="s">
        <v>1856</v>
      </c>
      <c r="D542" s="182">
        <f t="shared" si="8"/>
        <v>2014</v>
      </c>
      <c r="E542" s="176" t="s">
        <v>1861</v>
      </c>
      <c r="F542" s="176" t="s">
        <v>1252</v>
      </c>
      <c r="G542" s="197" t="s">
        <v>1862</v>
      </c>
      <c r="H542" s="194" t="s">
        <v>1010</v>
      </c>
      <c r="I542" s="223">
        <f>'Informações Diversas'!E26</f>
        <v>628277.49</v>
      </c>
    </row>
    <row r="543" spans="2:9" ht="15">
      <c r="B543" s="182">
        <v>31</v>
      </c>
      <c r="C543" s="195" t="s">
        <v>1856</v>
      </c>
      <c r="D543" s="182">
        <f t="shared" si="8"/>
        <v>2014</v>
      </c>
      <c r="E543" s="176" t="s">
        <v>1863</v>
      </c>
      <c r="F543" s="176" t="s">
        <v>1379</v>
      </c>
      <c r="G543" s="197" t="s">
        <v>1864</v>
      </c>
      <c r="H543" s="194" t="s">
        <v>1010</v>
      </c>
      <c r="I543" s="223">
        <f>'Informações Diversas'!E27</f>
        <v>0</v>
      </c>
    </row>
    <row r="544" spans="2:9" ht="15">
      <c r="B544" s="182">
        <v>31</v>
      </c>
      <c r="C544" s="195" t="s">
        <v>1856</v>
      </c>
      <c r="D544" s="182">
        <f t="shared" si="8"/>
        <v>2014</v>
      </c>
      <c r="E544" s="176" t="s">
        <v>1865</v>
      </c>
      <c r="F544" s="176" t="s">
        <v>1479</v>
      </c>
      <c r="G544" s="197" t="s">
        <v>1866</v>
      </c>
      <c r="H544" s="194" t="s">
        <v>1010</v>
      </c>
      <c r="I544" s="223">
        <f>'Informações Diversas'!E28</f>
        <v>7207177.169999999</v>
      </c>
    </row>
    <row r="545" spans="2:9" ht="15">
      <c r="B545" s="182">
        <v>45</v>
      </c>
      <c r="C545" s="195" t="s">
        <v>1867</v>
      </c>
      <c r="D545" s="182">
        <f t="shared" si="8"/>
        <v>2014</v>
      </c>
      <c r="E545" s="195" t="s">
        <v>1868</v>
      </c>
      <c r="F545" s="195" t="s">
        <v>1252</v>
      </c>
      <c r="G545" s="195" t="s">
        <v>1869</v>
      </c>
      <c r="H545" s="187"/>
      <c r="I545" s="223">
        <f>'RPPS Servidores'!E13</f>
        <v>0</v>
      </c>
    </row>
    <row r="546" spans="2:9" ht="15">
      <c r="B546" s="182">
        <v>45</v>
      </c>
      <c r="C546" s="195" t="s">
        <v>1867</v>
      </c>
      <c r="D546" s="182">
        <f t="shared" si="8"/>
        <v>2014</v>
      </c>
      <c r="E546" s="195" t="s">
        <v>1870</v>
      </c>
      <c r="F546" s="195" t="s">
        <v>1298</v>
      </c>
      <c r="G546" s="195" t="s">
        <v>1871</v>
      </c>
      <c r="H546" s="187"/>
      <c r="I546" s="223">
        <f>'RPPS Servidores'!E14</f>
        <v>0</v>
      </c>
    </row>
    <row r="547" spans="2:9" ht="15">
      <c r="B547" s="182">
        <v>45</v>
      </c>
      <c r="C547" s="195" t="s">
        <v>1867</v>
      </c>
      <c r="D547" s="182">
        <f t="shared" si="8"/>
        <v>2014</v>
      </c>
      <c r="E547" s="195" t="s">
        <v>1872</v>
      </c>
      <c r="F547" s="195" t="s">
        <v>1339</v>
      </c>
      <c r="G547" s="195" t="s">
        <v>1873</v>
      </c>
      <c r="H547" s="187"/>
      <c r="I547" s="223">
        <f>'RPPS Servidores'!E15</f>
        <v>0</v>
      </c>
    </row>
    <row r="548" spans="2:9" ht="15">
      <c r="B548" s="182">
        <v>45</v>
      </c>
      <c r="C548" s="195" t="s">
        <v>1867</v>
      </c>
      <c r="D548" s="182">
        <f t="shared" si="8"/>
        <v>2014</v>
      </c>
      <c r="E548" s="195" t="s">
        <v>1874</v>
      </c>
      <c r="F548" s="195" t="s">
        <v>1535</v>
      </c>
      <c r="G548" s="195" t="s">
        <v>1875</v>
      </c>
      <c r="H548" s="187"/>
      <c r="I548" s="223">
        <f>'RPPS Servidores'!E16</f>
        <v>0</v>
      </c>
    </row>
    <row r="549" spans="2:9" ht="15">
      <c r="B549" s="182">
        <v>45</v>
      </c>
      <c r="C549" s="195" t="s">
        <v>1867</v>
      </c>
      <c r="D549" s="182">
        <f t="shared" si="8"/>
        <v>2014</v>
      </c>
      <c r="E549" s="195" t="s">
        <v>1876</v>
      </c>
      <c r="F549" s="195" t="s">
        <v>1677</v>
      </c>
      <c r="G549" s="195" t="s">
        <v>1877</v>
      </c>
      <c r="H549" s="187"/>
      <c r="I549" s="223">
        <f>'RPPS Servidores'!E17</f>
        <v>0</v>
      </c>
    </row>
    <row r="550" spans="2:9" ht="15">
      <c r="B550" s="182">
        <v>45</v>
      </c>
      <c r="C550" s="195" t="s">
        <v>1867</v>
      </c>
      <c r="D550" s="182">
        <f t="shared" si="8"/>
        <v>2014</v>
      </c>
      <c r="E550" s="195" t="s">
        <v>1878</v>
      </c>
      <c r="F550" s="195" t="s">
        <v>1679</v>
      </c>
      <c r="G550" s="195" t="s">
        <v>1879</v>
      </c>
      <c r="H550" s="187"/>
      <c r="I550" s="223">
        <f>'RPPS Servidores'!E18</f>
        <v>0</v>
      </c>
    </row>
    <row r="551" spans="2:9" ht="15">
      <c r="B551" s="182">
        <v>45</v>
      </c>
      <c r="C551" s="195" t="s">
        <v>1867</v>
      </c>
      <c r="D551" s="182">
        <f t="shared" si="8"/>
        <v>2014</v>
      </c>
      <c r="E551" s="195" t="s">
        <v>1880</v>
      </c>
      <c r="F551" s="195" t="s">
        <v>1681</v>
      </c>
      <c r="G551" s="195" t="s">
        <v>1881</v>
      </c>
      <c r="H551" s="187"/>
      <c r="I551" s="223">
        <f>'RPPS Servidores'!E19</f>
        <v>0</v>
      </c>
    </row>
    <row r="552" spans="2:9" ht="15">
      <c r="B552" s="182">
        <v>45</v>
      </c>
      <c r="C552" s="195" t="s">
        <v>1867</v>
      </c>
      <c r="D552" s="182">
        <f t="shared" si="8"/>
        <v>2014</v>
      </c>
      <c r="E552" s="195" t="s">
        <v>1882</v>
      </c>
      <c r="F552" s="195" t="s">
        <v>1754</v>
      </c>
      <c r="G552" s="195" t="s">
        <v>1883</v>
      </c>
      <c r="H552" s="187"/>
      <c r="I552" s="223">
        <f>'RPPS Servidores'!E20</f>
        <v>0</v>
      </c>
    </row>
    <row r="553" spans="2:9" ht="15">
      <c r="B553" s="182">
        <v>45</v>
      </c>
      <c r="C553" s="195" t="s">
        <v>1867</v>
      </c>
      <c r="D553" s="182">
        <f t="shared" si="8"/>
        <v>2014</v>
      </c>
      <c r="E553" s="195" t="s">
        <v>1884</v>
      </c>
      <c r="F553" s="195" t="s">
        <v>1757</v>
      </c>
      <c r="G553" s="195" t="s">
        <v>1885</v>
      </c>
      <c r="H553" s="187"/>
      <c r="I553" s="223">
        <f>'RPPS Servidores'!E21</f>
        <v>0</v>
      </c>
    </row>
    <row r="554" spans="2:9" ht="15">
      <c r="B554" s="182">
        <v>45</v>
      </c>
      <c r="C554" s="195" t="s">
        <v>1867</v>
      </c>
      <c r="D554" s="182">
        <f t="shared" si="8"/>
        <v>2014</v>
      </c>
      <c r="E554" s="195" t="s">
        <v>1886</v>
      </c>
      <c r="F554" s="195" t="s">
        <v>1760</v>
      </c>
      <c r="G554" s="195" t="s">
        <v>1887</v>
      </c>
      <c r="H554" s="187"/>
      <c r="I554" s="223">
        <f>'RPPS Servidores'!E22</f>
        <v>0</v>
      </c>
    </row>
    <row r="555" spans="2:9" ht="15">
      <c r="B555" s="182">
        <v>45</v>
      </c>
      <c r="C555" s="195" t="s">
        <v>1867</v>
      </c>
      <c r="D555" s="182">
        <f t="shared" si="8"/>
        <v>2014</v>
      </c>
      <c r="E555" s="195" t="s">
        <v>1888</v>
      </c>
      <c r="F555" s="195" t="s">
        <v>1776</v>
      </c>
      <c r="G555" s="195" t="s">
        <v>1889</v>
      </c>
      <c r="H555" s="187"/>
      <c r="I555" s="223">
        <f>'RPPS Servidores'!E23</f>
        <v>0</v>
      </c>
    </row>
    <row r="556" spans="2:9" ht="15">
      <c r="B556" s="182">
        <v>45</v>
      </c>
      <c r="C556" s="195" t="s">
        <v>1867</v>
      </c>
      <c r="D556" s="182">
        <f t="shared" si="8"/>
        <v>2014</v>
      </c>
      <c r="E556" s="195" t="s">
        <v>1890</v>
      </c>
      <c r="F556" s="195" t="s">
        <v>1779</v>
      </c>
      <c r="G556" s="195" t="s">
        <v>1891</v>
      </c>
      <c r="H556" s="187"/>
      <c r="I556" s="223">
        <f>'RPPS Servidores'!E24</f>
        <v>0</v>
      </c>
    </row>
    <row r="557" spans="2:9" ht="15">
      <c r="B557" s="182">
        <v>45</v>
      </c>
      <c r="C557" s="195" t="s">
        <v>1867</v>
      </c>
      <c r="D557" s="182">
        <f t="shared" si="8"/>
        <v>2014</v>
      </c>
      <c r="E557" s="195" t="s">
        <v>1892</v>
      </c>
      <c r="F557" s="195" t="s">
        <v>1787</v>
      </c>
      <c r="G557" s="195" t="s">
        <v>1893</v>
      </c>
      <c r="H557" s="187"/>
      <c r="I557" s="223">
        <f>'RPPS Servidores'!E25</f>
        <v>0</v>
      </c>
    </row>
    <row r="558" spans="2:9" ht="15">
      <c r="B558" s="182">
        <v>45</v>
      </c>
      <c r="C558" s="195" t="s">
        <v>1867</v>
      </c>
      <c r="D558" s="182">
        <f t="shared" si="8"/>
        <v>2014</v>
      </c>
      <c r="E558" s="195" t="s">
        <v>1894</v>
      </c>
      <c r="F558" s="195" t="s">
        <v>1345</v>
      </c>
      <c r="G558" s="195" t="s">
        <v>1895</v>
      </c>
      <c r="H558" s="187"/>
      <c r="I558" s="223">
        <f>'RPPS Servidores'!F13</f>
        <v>0</v>
      </c>
    </row>
    <row r="559" spans="2:9" ht="15">
      <c r="B559" s="182">
        <v>45</v>
      </c>
      <c r="C559" s="195" t="s">
        <v>1867</v>
      </c>
      <c r="D559" s="182">
        <f t="shared" si="8"/>
        <v>2014</v>
      </c>
      <c r="E559" s="195" t="s">
        <v>1896</v>
      </c>
      <c r="F559" s="195" t="s">
        <v>1347</v>
      </c>
      <c r="G559" s="195" t="s">
        <v>1897</v>
      </c>
      <c r="H559" s="187"/>
      <c r="I559" s="223">
        <f>'RPPS Servidores'!F14</f>
        <v>0</v>
      </c>
    </row>
    <row r="560" spans="2:9" ht="15">
      <c r="B560" s="182">
        <v>45</v>
      </c>
      <c r="C560" s="195" t="s">
        <v>1867</v>
      </c>
      <c r="D560" s="182">
        <f t="shared" si="8"/>
        <v>2014</v>
      </c>
      <c r="E560" s="195" t="s">
        <v>1898</v>
      </c>
      <c r="F560" s="195" t="s">
        <v>1350</v>
      </c>
      <c r="G560" s="195" t="s">
        <v>1899</v>
      </c>
      <c r="H560" s="187"/>
      <c r="I560" s="223">
        <f>'RPPS Servidores'!F15</f>
        <v>0</v>
      </c>
    </row>
    <row r="561" spans="2:9" ht="15">
      <c r="B561" s="182">
        <v>45</v>
      </c>
      <c r="C561" s="195" t="s">
        <v>1867</v>
      </c>
      <c r="D561" s="182">
        <f t="shared" si="8"/>
        <v>2014</v>
      </c>
      <c r="E561" s="195" t="s">
        <v>1900</v>
      </c>
      <c r="F561" s="195" t="s">
        <v>1353</v>
      </c>
      <c r="G561" s="195" t="s">
        <v>1901</v>
      </c>
      <c r="H561" s="187"/>
      <c r="I561" s="223">
        <f>'RPPS Servidores'!F16</f>
        <v>0</v>
      </c>
    </row>
    <row r="562" spans="2:9" ht="15">
      <c r="B562" s="182">
        <v>45</v>
      </c>
      <c r="C562" s="195" t="s">
        <v>1867</v>
      </c>
      <c r="D562" s="182">
        <f t="shared" si="8"/>
        <v>2014</v>
      </c>
      <c r="E562" s="195" t="s">
        <v>1902</v>
      </c>
      <c r="F562" s="195" t="s">
        <v>1356</v>
      </c>
      <c r="G562" s="195" t="s">
        <v>1903</v>
      </c>
      <c r="H562" s="187"/>
      <c r="I562" s="223">
        <f>'RPPS Servidores'!F17</f>
        <v>0</v>
      </c>
    </row>
    <row r="563" spans="2:9" ht="15">
      <c r="B563" s="182">
        <v>45</v>
      </c>
      <c r="C563" s="195" t="s">
        <v>1867</v>
      </c>
      <c r="D563" s="182">
        <f t="shared" si="8"/>
        <v>2014</v>
      </c>
      <c r="E563" s="195" t="s">
        <v>1904</v>
      </c>
      <c r="F563" s="195" t="s">
        <v>1574</v>
      </c>
      <c r="G563" s="195" t="s">
        <v>1905</v>
      </c>
      <c r="H563" s="187"/>
      <c r="I563" s="223">
        <f>'RPPS Servidores'!F18</f>
        <v>0</v>
      </c>
    </row>
    <row r="564" spans="2:9" ht="15">
      <c r="B564" s="182">
        <v>45</v>
      </c>
      <c r="C564" s="195" t="s">
        <v>1867</v>
      </c>
      <c r="D564" s="182">
        <f t="shared" si="8"/>
        <v>2014</v>
      </c>
      <c r="E564" s="195" t="s">
        <v>1906</v>
      </c>
      <c r="F564" s="195" t="s">
        <v>1577</v>
      </c>
      <c r="G564" s="195" t="s">
        <v>1907</v>
      </c>
      <c r="H564" s="187"/>
      <c r="I564" s="223">
        <f>'RPPS Servidores'!F19</f>
        <v>0</v>
      </c>
    </row>
    <row r="565" spans="2:9" ht="15">
      <c r="B565" s="182">
        <v>45</v>
      </c>
      <c r="C565" s="195" t="s">
        <v>1867</v>
      </c>
      <c r="D565" s="182">
        <f t="shared" si="8"/>
        <v>2014</v>
      </c>
      <c r="E565" s="195" t="s">
        <v>1908</v>
      </c>
      <c r="F565" s="195" t="s">
        <v>1580</v>
      </c>
      <c r="G565" s="195" t="s">
        <v>1909</v>
      </c>
      <c r="H565" s="187"/>
      <c r="I565" s="223">
        <f>'RPPS Servidores'!F20</f>
        <v>0</v>
      </c>
    </row>
    <row r="566" spans="2:9" ht="15">
      <c r="B566" s="182">
        <v>45</v>
      </c>
      <c r="C566" s="195" t="s">
        <v>1867</v>
      </c>
      <c r="D566" s="182">
        <f t="shared" si="8"/>
        <v>2014</v>
      </c>
      <c r="E566" s="195" t="s">
        <v>1910</v>
      </c>
      <c r="F566" s="195" t="s">
        <v>1911</v>
      </c>
      <c r="G566" s="195" t="s">
        <v>1912</v>
      </c>
      <c r="H566" s="187"/>
      <c r="I566" s="223">
        <f>'RPPS Servidores'!F21</f>
        <v>0</v>
      </c>
    </row>
    <row r="567" spans="2:9" ht="15">
      <c r="B567" s="182">
        <v>45</v>
      </c>
      <c r="C567" s="195" t="s">
        <v>1867</v>
      </c>
      <c r="D567" s="182">
        <f t="shared" si="8"/>
        <v>2014</v>
      </c>
      <c r="E567" s="195" t="s">
        <v>1913</v>
      </c>
      <c r="F567" s="195" t="s">
        <v>1914</v>
      </c>
      <c r="G567" s="195" t="s">
        <v>1915</v>
      </c>
      <c r="H567" s="187"/>
      <c r="I567" s="223">
        <f>'RPPS Servidores'!F22</f>
        <v>0</v>
      </c>
    </row>
    <row r="568" spans="2:9" ht="15">
      <c r="B568" s="182">
        <v>45</v>
      </c>
      <c r="C568" s="195" t="s">
        <v>1867</v>
      </c>
      <c r="D568" s="182">
        <f t="shared" si="8"/>
        <v>2014</v>
      </c>
      <c r="E568" s="195" t="s">
        <v>1916</v>
      </c>
      <c r="F568" s="195" t="s">
        <v>1917</v>
      </c>
      <c r="G568" s="195" t="s">
        <v>1918</v>
      </c>
      <c r="H568" s="187"/>
      <c r="I568" s="223">
        <f>'RPPS Servidores'!F23</f>
        <v>0</v>
      </c>
    </row>
    <row r="569" spans="2:9" ht="15">
      <c r="B569" s="182">
        <v>45</v>
      </c>
      <c r="C569" s="195" t="s">
        <v>1867</v>
      </c>
      <c r="D569" s="182">
        <f t="shared" si="8"/>
        <v>2014</v>
      </c>
      <c r="E569" s="195" t="s">
        <v>1919</v>
      </c>
      <c r="F569" s="195" t="s">
        <v>1920</v>
      </c>
      <c r="G569" s="195" t="s">
        <v>1921</v>
      </c>
      <c r="H569" s="187"/>
      <c r="I569" s="223">
        <f>'RPPS Servidores'!F24</f>
        <v>0</v>
      </c>
    </row>
    <row r="570" spans="2:9" ht="15">
      <c r="B570" s="182">
        <v>45</v>
      </c>
      <c r="C570" s="195" t="s">
        <v>1867</v>
      </c>
      <c r="D570" s="182">
        <f t="shared" si="8"/>
        <v>2014</v>
      </c>
      <c r="E570" s="195" t="s">
        <v>1922</v>
      </c>
      <c r="F570" s="195" t="s">
        <v>1923</v>
      </c>
      <c r="G570" s="195" t="s">
        <v>1924</v>
      </c>
      <c r="H570" s="187"/>
      <c r="I570" s="223">
        <f>'RPPS Servidores'!F25</f>
        <v>0</v>
      </c>
    </row>
    <row r="571" spans="2:9" ht="15">
      <c r="B571" s="182">
        <v>45</v>
      </c>
      <c r="C571" s="195" t="s">
        <v>1867</v>
      </c>
      <c r="D571" s="182">
        <f t="shared" si="8"/>
        <v>2014</v>
      </c>
      <c r="E571" s="195" t="s">
        <v>1925</v>
      </c>
      <c r="F571" s="195" t="s">
        <v>1923</v>
      </c>
      <c r="G571" s="195" t="s">
        <v>1926</v>
      </c>
      <c r="H571" s="187"/>
      <c r="I571" s="223">
        <f>'RPPS Patronal'!E13</f>
        <v>0</v>
      </c>
    </row>
    <row r="572" spans="2:9" ht="15">
      <c r="B572" s="182">
        <v>45</v>
      </c>
      <c r="C572" s="195" t="s">
        <v>1867</v>
      </c>
      <c r="D572" s="182">
        <f t="shared" si="8"/>
        <v>2014</v>
      </c>
      <c r="E572" s="195" t="s">
        <v>1927</v>
      </c>
      <c r="F572" s="195" t="s">
        <v>1928</v>
      </c>
      <c r="G572" s="195" t="s">
        <v>1929</v>
      </c>
      <c r="H572" s="187"/>
      <c r="I572" s="223">
        <f>'RPPS Patronal'!E14</f>
        <v>0</v>
      </c>
    </row>
    <row r="573" spans="2:9" ht="15">
      <c r="B573" s="182">
        <v>45</v>
      </c>
      <c r="C573" s="195" t="s">
        <v>1867</v>
      </c>
      <c r="D573" s="182">
        <f t="shared" si="8"/>
        <v>2014</v>
      </c>
      <c r="E573" s="195" t="s">
        <v>1930</v>
      </c>
      <c r="F573" s="195" t="s">
        <v>1931</v>
      </c>
      <c r="G573" s="195" t="s">
        <v>1932</v>
      </c>
      <c r="H573" s="187"/>
      <c r="I573" s="223">
        <f>'RPPS Patronal'!E15</f>
        <v>0</v>
      </c>
    </row>
    <row r="574" spans="2:9" ht="15">
      <c r="B574" s="182">
        <v>45</v>
      </c>
      <c r="C574" s="195" t="s">
        <v>1867</v>
      </c>
      <c r="D574" s="182">
        <f t="shared" si="8"/>
        <v>2014</v>
      </c>
      <c r="E574" s="195" t="s">
        <v>1933</v>
      </c>
      <c r="F574" s="195" t="s">
        <v>1934</v>
      </c>
      <c r="G574" s="195" t="s">
        <v>1935</v>
      </c>
      <c r="H574" s="187"/>
      <c r="I574" s="223">
        <f>'RPPS Patronal'!E16</f>
        <v>0</v>
      </c>
    </row>
    <row r="575" spans="2:9" ht="15">
      <c r="B575" s="182">
        <v>45</v>
      </c>
      <c r="C575" s="195" t="s">
        <v>1867</v>
      </c>
      <c r="D575" s="182">
        <f t="shared" si="8"/>
        <v>2014</v>
      </c>
      <c r="E575" s="195" t="s">
        <v>1936</v>
      </c>
      <c r="F575" s="195" t="s">
        <v>1937</v>
      </c>
      <c r="G575" s="195" t="s">
        <v>1938</v>
      </c>
      <c r="H575" s="187"/>
      <c r="I575" s="223">
        <f>'RPPS Patronal'!E17</f>
        <v>0</v>
      </c>
    </row>
    <row r="576" spans="2:9" ht="15">
      <c r="B576" s="182">
        <v>45</v>
      </c>
      <c r="C576" s="195" t="s">
        <v>1867</v>
      </c>
      <c r="D576" s="182">
        <f t="shared" si="8"/>
        <v>2014</v>
      </c>
      <c r="E576" s="195" t="s">
        <v>1939</v>
      </c>
      <c r="F576" s="195" t="s">
        <v>1940</v>
      </c>
      <c r="G576" s="195" t="s">
        <v>1941</v>
      </c>
      <c r="H576" s="187"/>
      <c r="I576" s="223">
        <f>'RPPS Patronal'!E18</f>
        <v>0</v>
      </c>
    </row>
    <row r="577" spans="2:9" ht="15">
      <c r="B577" s="182">
        <v>45</v>
      </c>
      <c r="C577" s="195" t="s">
        <v>1867</v>
      </c>
      <c r="D577" s="182">
        <f t="shared" si="8"/>
        <v>2014</v>
      </c>
      <c r="E577" s="195" t="s">
        <v>1942</v>
      </c>
      <c r="F577" s="195" t="s">
        <v>1943</v>
      </c>
      <c r="G577" s="195" t="s">
        <v>1944</v>
      </c>
      <c r="H577" s="187"/>
      <c r="I577" s="223">
        <f>'RPPS Patronal'!E19</f>
        <v>0</v>
      </c>
    </row>
    <row r="578" spans="2:9" ht="15">
      <c r="B578" s="182">
        <v>45</v>
      </c>
      <c r="C578" s="195" t="s">
        <v>1867</v>
      </c>
      <c r="D578" s="182">
        <f t="shared" si="8"/>
        <v>2014</v>
      </c>
      <c r="E578" s="195" t="s">
        <v>1945</v>
      </c>
      <c r="F578" s="195" t="s">
        <v>1946</v>
      </c>
      <c r="G578" s="195" t="s">
        <v>1947</v>
      </c>
      <c r="H578" s="187"/>
      <c r="I578" s="223">
        <f>'RPPS Patronal'!E20</f>
        <v>0</v>
      </c>
    </row>
    <row r="579" spans="2:9" ht="15">
      <c r="B579" s="182">
        <v>45</v>
      </c>
      <c r="C579" s="195" t="s">
        <v>1867</v>
      </c>
      <c r="D579" s="182">
        <f t="shared" si="8"/>
        <v>2014</v>
      </c>
      <c r="E579" s="195" t="s">
        <v>1948</v>
      </c>
      <c r="F579" s="195" t="s">
        <v>1949</v>
      </c>
      <c r="G579" s="195" t="s">
        <v>1950</v>
      </c>
      <c r="H579" s="187"/>
      <c r="I579" s="223">
        <f>'RPPS Patronal'!E21</f>
        <v>0</v>
      </c>
    </row>
    <row r="580" spans="2:9" ht="15">
      <c r="B580" s="182">
        <v>45</v>
      </c>
      <c r="C580" s="195" t="s">
        <v>1867</v>
      </c>
      <c r="D580" s="182">
        <f t="shared" si="8"/>
        <v>2014</v>
      </c>
      <c r="E580" s="195" t="s">
        <v>1951</v>
      </c>
      <c r="F580" s="195" t="s">
        <v>1952</v>
      </c>
      <c r="G580" s="195" t="s">
        <v>1953</v>
      </c>
      <c r="H580" s="187"/>
      <c r="I580" s="223">
        <f>'RPPS Patronal'!E22</f>
        <v>0</v>
      </c>
    </row>
    <row r="581" spans="2:9" ht="15">
      <c r="B581" s="182">
        <v>45</v>
      </c>
      <c r="C581" s="195" t="s">
        <v>1867</v>
      </c>
      <c r="D581" s="182">
        <f t="shared" si="8"/>
        <v>2014</v>
      </c>
      <c r="E581" s="195" t="s">
        <v>1954</v>
      </c>
      <c r="F581" s="195" t="s">
        <v>1955</v>
      </c>
      <c r="G581" s="195" t="s">
        <v>1956</v>
      </c>
      <c r="H581" s="187"/>
      <c r="I581" s="223">
        <f>'RPPS Patronal'!E23</f>
        <v>0</v>
      </c>
    </row>
    <row r="582" spans="2:9" ht="15">
      <c r="B582" s="182">
        <v>45</v>
      </c>
      <c r="C582" s="195" t="s">
        <v>1867</v>
      </c>
      <c r="D582" s="182">
        <f t="shared" si="8"/>
        <v>2014</v>
      </c>
      <c r="E582" s="195" t="s">
        <v>1957</v>
      </c>
      <c r="F582" s="195" t="s">
        <v>1958</v>
      </c>
      <c r="G582" s="195" t="s">
        <v>1959</v>
      </c>
      <c r="H582" s="187"/>
      <c r="I582" s="223">
        <f>'RPPS Patronal'!E24</f>
        <v>0</v>
      </c>
    </row>
    <row r="583" spans="2:9" ht="15">
      <c r="B583" s="182">
        <v>45</v>
      </c>
      <c r="C583" s="195" t="s">
        <v>1867</v>
      </c>
      <c r="D583" s="182">
        <f t="shared" si="8"/>
        <v>2014</v>
      </c>
      <c r="E583" s="195" t="s">
        <v>1960</v>
      </c>
      <c r="F583" s="195" t="s">
        <v>1961</v>
      </c>
      <c r="G583" s="195" t="s">
        <v>1962</v>
      </c>
      <c r="H583" s="187"/>
      <c r="I583" s="223">
        <f>'RPPS Patronal'!E25</f>
        <v>0</v>
      </c>
    </row>
    <row r="584" spans="2:9" ht="15">
      <c r="B584" s="182">
        <v>45</v>
      </c>
      <c r="C584" s="195" t="s">
        <v>1867</v>
      </c>
      <c r="D584" s="182">
        <f t="shared" si="8"/>
        <v>2014</v>
      </c>
      <c r="E584" s="195" t="s">
        <v>1963</v>
      </c>
      <c r="F584" s="195" t="s">
        <v>1345</v>
      </c>
      <c r="G584" s="195" t="s">
        <v>1964</v>
      </c>
      <c r="H584" s="187"/>
      <c r="I584" s="223">
        <f>'RPPS Servidores'!F13</f>
        <v>0</v>
      </c>
    </row>
    <row r="585" spans="2:9" ht="15">
      <c r="B585" s="182">
        <v>45</v>
      </c>
      <c r="C585" s="195" t="s">
        <v>1867</v>
      </c>
      <c r="D585" s="182">
        <f t="shared" si="8"/>
        <v>2014</v>
      </c>
      <c r="E585" s="195" t="s">
        <v>1965</v>
      </c>
      <c r="F585" s="195" t="s">
        <v>1347</v>
      </c>
      <c r="G585" s="195" t="s">
        <v>1966</v>
      </c>
      <c r="H585" s="187"/>
      <c r="I585" s="223">
        <f>'RPPS Servidores'!F14</f>
        <v>0</v>
      </c>
    </row>
    <row r="586" spans="2:9" ht="15">
      <c r="B586" s="182">
        <v>45</v>
      </c>
      <c r="C586" s="195" t="s">
        <v>1867</v>
      </c>
      <c r="D586" s="182">
        <f aca="true" t="shared" si="9" ref="D586:D649">$D$3</f>
        <v>2014</v>
      </c>
      <c r="E586" s="195" t="s">
        <v>1967</v>
      </c>
      <c r="F586" s="195" t="s">
        <v>1350</v>
      </c>
      <c r="G586" s="195" t="s">
        <v>1968</v>
      </c>
      <c r="H586" s="187"/>
      <c r="I586" s="223">
        <f>'RPPS Servidores'!F15</f>
        <v>0</v>
      </c>
    </row>
    <row r="587" spans="2:9" ht="15">
      <c r="B587" s="182">
        <v>45</v>
      </c>
      <c r="C587" s="195" t="s">
        <v>1867</v>
      </c>
      <c r="D587" s="182">
        <f t="shared" si="9"/>
        <v>2014</v>
      </c>
      <c r="E587" s="195" t="s">
        <v>1969</v>
      </c>
      <c r="F587" s="195" t="s">
        <v>1353</v>
      </c>
      <c r="G587" s="195" t="s">
        <v>1970</v>
      </c>
      <c r="H587" s="187"/>
      <c r="I587" s="223">
        <f>'RPPS Servidores'!F16</f>
        <v>0</v>
      </c>
    </row>
    <row r="588" spans="2:9" ht="15">
      <c r="B588" s="182">
        <v>45</v>
      </c>
      <c r="C588" s="195" t="s">
        <v>1867</v>
      </c>
      <c r="D588" s="182">
        <f t="shared" si="9"/>
        <v>2014</v>
      </c>
      <c r="E588" s="195" t="s">
        <v>1971</v>
      </c>
      <c r="F588" s="195" t="s">
        <v>1356</v>
      </c>
      <c r="G588" s="195" t="s">
        <v>1972</v>
      </c>
      <c r="H588" s="187"/>
      <c r="I588" s="223">
        <f>'RPPS Servidores'!F17</f>
        <v>0</v>
      </c>
    </row>
    <row r="589" spans="2:9" ht="15">
      <c r="B589" s="182">
        <v>45</v>
      </c>
      <c r="C589" s="195" t="s">
        <v>1867</v>
      </c>
      <c r="D589" s="182">
        <f t="shared" si="9"/>
        <v>2014</v>
      </c>
      <c r="E589" s="195" t="s">
        <v>1973</v>
      </c>
      <c r="F589" s="195" t="s">
        <v>1574</v>
      </c>
      <c r="G589" s="195" t="s">
        <v>1974</v>
      </c>
      <c r="H589" s="187"/>
      <c r="I589" s="223">
        <f>'RPPS Servidores'!F18</f>
        <v>0</v>
      </c>
    </row>
    <row r="590" spans="2:9" ht="15">
      <c r="B590" s="182">
        <v>45</v>
      </c>
      <c r="C590" s="195" t="s">
        <v>1867</v>
      </c>
      <c r="D590" s="182">
        <f t="shared" si="9"/>
        <v>2014</v>
      </c>
      <c r="E590" s="195" t="s">
        <v>1975</v>
      </c>
      <c r="F590" s="195" t="s">
        <v>1577</v>
      </c>
      <c r="G590" s="195" t="s">
        <v>1976</v>
      </c>
      <c r="H590" s="187"/>
      <c r="I590" s="223">
        <f>'RPPS Servidores'!F19</f>
        <v>0</v>
      </c>
    </row>
    <row r="591" spans="2:9" ht="15">
      <c r="B591" s="182">
        <v>45</v>
      </c>
      <c r="C591" s="195" t="s">
        <v>1867</v>
      </c>
      <c r="D591" s="182">
        <f t="shared" si="9"/>
        <v>2014</v>
      </c>
      <c r="E591" s="195" t="s">
        <v>1977</v>
      </c>
      <c r="F591" s="195" t="s">
        <v>1580</v>
      </c>
      <c r="G591" s="195" t="s">
        <v>1978</v>
      </c>
      <c r="H591" s="187"/>
      <c r="I591" s="223">
        <f>'RPPS Servidores'!F20</f>
        <v>0</v>
      </c>
    </row>
    <row r="592" spans="2:9" ht="15">
      <c r="B592" s="182">
        <v>45</v>
      </c>
      <c r="C592" s="195" t="s">
        <v>1867</v>
      </c>
      <c r="D592" s="182">
        <f t="shared" si="9"/>
        <v>2014</v>
      </c>
      <c r="E592" s="195" t="s">
        <v>1979</v>
      </c>
      <c r="F592" s="195" t="s">
        <v>1911</v>
      </c>
      <c r="G592" s="195" t="s">
        <v>1980</v>
      </c>
      <c r="H592" s="187"/>
      <c r="I592" s="223">
        <f>'RPPS Servidores'!F21</f>
        <v>0</v>
      </c>
    </row>
    <row r="593" spans="2:9" ht="15">
      <c r="B593" s="182">
        <v>45</v>
      </c>
      <c r="C593" s="195" t="s">
        <v>1867</v>
      </c>
      <c r="D593" s="182">
        <f t="shared" si="9"/>
        <v>2014</v>
      </c>
      <c r="E593" s="195" t="s">
        <v>1981</v>
      </c>
      <c r="F593" s="195" t="s">
        <v>1914</v>
      </c>
      <c r="G593" s="195" t="s">
        <v>1982</v>
      </c>
      <c r="H593" s="187"/>
      <c r="I593" s="223">
        <f>'RPPS Servidores'!F22</f>
        <v>0</v>
      </c>
    </row>
    <row r="594" spans="2:9" ht="15">
      <c r="B594" s="182">
        <v>45</v>
      </c>
      <c r="C594" s="195" t="s">
        <v>1867</v>
      </c>
      <c r="D594" s="182">
        <f t="shared" si="9"/>
        <v>2014</v>
      </c>
      <c r="E594" s="195" t="s">
        <v>1983</v>
      </c>
      <c r="F594" s="195" t="s">
        <v>1917</v>
      </c>
      <c r="G594" s="195" t="s">
        <v>1984</v>
      </c>
      <c r="H594" s="187"/>
      <c r="I594" s="223">
        <f>'RPPS Servidores'!F23</f>
        <v>0</v>
      </c>
    </row>
    <row r="595" spans="2:9" ht="15">
      <c r="B595" s="182">
        <v>45</v>
      </c>
      <c r="C595" s="195" t="s">
        <v>1867</v>
      </c>
      <c r="D595" s="182">
        <f t="shared" si="9"/>
        <v>2014</v>
      </c>
      <c r="E595" s="195" t="s">
        <v>1985</v>
      </c>
      <c r="F595" s="195" t="s">
        <v>1920</v>
      </c>
      <c r="G595" s="195" t="s">
        <v>1986</v>
      </c>
      <c r="H595" s="187"/>
      <c r="I595" s="223">
        <f>'RPPS Servidores'!F24</f>
        <v>0</v>
      </c>
    </row>
    <row r="596" spans="2:9" ht="15">
      <c r="B596" s="182">
        <v>45</v>
      </c>
      <c r="C596" s="195" t="s">
        <v>1867</v>
      </c>
      <c r="D596" s="182">
        <f t="shared" si="9"/>
        <v>2014</v>
      </c>
      <c r="E596" s="195" t="s">
        <v>1987</v>
      </c>
      <c r="F596" s="195" t="s">
        <v>1923</v>
      </c>
      <c r="G596" s="195" t="s">
        <v>1988</v>
      </c>
      <c r="H596" s="187"/>
      <c r="I596" s="223">
        <f>'RPPS Servidores'!F25</f>
        <v>0</v>
      </c>
    </row>
    <row r="597" spans="2:9" ht="15">
      <c r="B597" s="182">
        <v>99</v>
      </c>
      <c r="C597" s="176" t="s">
        <v>968</v>
      </c>
      <c r="D597" s="182">
        <f t="shared" si="9"/>
        <v>2014</v>
      </c>
      <c r="E597" s="183" t="s">
        <v>1989</v>
      </c>
      <c r="F597" s="184" t="s">
        <v>468</v>
      </c>
      <c r="G597" s="185" t="s">
        <v>1990</v>
      </c>
      <c r="H597" s="186" t="s">
        <v>970</v>
      </c>
      <c r="I597" s="182" t="str">
        <f>Responsáveis!H12</f>
        <v>IVALDENÍCIO HIPÓLITO DE MEDEIROS</v>
      </c>
    </row>
    <row r="598" spans="2:9" ht="15">
      <c r="B598" s="182">
        <v>99</v>
      </c>
      <c r="C598" s="176" t="s">
        <v>968</v>
      </c>
      <c r="D598" s="182">
        <f t="shared" si="9"/>
        <v>2014</v>
      </c>
      <c r="E598" s="183" t="s">
        <v>1991</v>
      </c>
      <c r="F598" s="184" t="s">
        <v>469</v>
      </c>
      <c r="G598" s="185" t="s">
        <v>466</v>
      </c>
      <c r="H598" s="186" t="s">
        <v>970</v>
      </c>
      <c r="I598" s="182" t="str">
        <f>Responsáveis!H13</f>
        <v>aastec@hotmail.com</v>
      </c>
    </row>
    <row r="599" spans="2:9" ht="15">
      <c r="B599" s="182">
        <v>99</v>
      </c>
      <c r="C599" s="176" t="s">
        <v>968</v>
      </c>
      <c r="D599" s="182">
        <f t="shared" si="9"/>
        <v>2014</v>
      </c>
      <c r="E599" s="183" t="s">
        <v>1992</v>
      </c>
      <c r="F599" s="184" t="s">
        <v>470</v>
      </c>
      <c r="G599" s="185" t="s">
        <v>467</v>
      </c>
      <c r="H599" s="186" t="s">
        <v>1993</v>
      </c>
      <c r="I599" s="182">
        <f>Responsáveis!H14</f>
        <v>8137210526</v>
      </c>
    </row>
    <row r="600" spans="2:9" ht="15">
      <c r="B600" s="182" t="s">
        <v>363</v>
      </c>
      <c r="C600" s="176" t="s">
        <v>1994</v>
      </c>
      <c r="D600" s="182">
        <f t="shared" si="9"/>
        <v>2014</v>
      </c>
      <c r="E600" s="176" t="s">
        <v>1995</v>
      </c>
      <c r="F600" s="198" t="s">
        <v>129</v>
      </c>
      <c r="G600" s="178" t="s">
        <v>295</v>
      </c>
      <c r="H600" s="194" t="s">
        <v>1010</v>
      </c>
      <c r="I600" s="223">
        <f>'Subsídio Fixado - Ag. Político'!H13</f>
        <v>15000</v>
      </c>
    </row>
    <row r="601" spans="2:9" ht="15">
      <c r="B601" s="182" t="s">
        <v>363</v>
      </c>
      <c r="C601" s="176" t="s">
        <v>1994</v>
      </c>
      <c r="D601" s="182">
        <f t="shared" si="9"/>
        <v>2014</v>
      </c>
      <c r="E601" s="176" t="s">
        <v>1996</v>
      </c>
      <c r="F601" s="198" t="s">
        <v>130</v>
      </c>
      <c r="G601" s="178" t="s">
        <v>296</v>
      </c>
      <c r="H601" s="194" t="s">
        <v>1010</v>
      </c>
      <c r="I601" s="223">
        <f>'Subsídio Fixado - Ag. Político'!H14</f>
        <v>15000</v>
      </c>
    </row>
    <row r="602" spans="2:9" ht="15">
      <c r="B602" s="182" t="s">
        <v>363</v>
      </c>
      <c r="C602" s="176" t="s">
        <v>1994</v>
      </c>
      <c r="D602" s="182">
        <f t="shared" si="9"/>
        <v>2014</v>
      </c>
      <c r="E602" s="176" t="s">
        <v>1997</v>
      </c>
      <c r="F602" s="198" t="s">
        <v>131</v>
      </c>
      <c r="G602" s="178" t="s">
        <v>297</v>
      </c>
      <c r="H602" s="194" t="s">
        <v>1010</v>
      </c>
      <c r="I602" s="223">
        <f>'Subsídio Fixado - Ag. Político'!H15</f>
        <v>15000</v>
      </c>
    </row>
    <row r="603" spans="2:9" ht="15">
      <c r="B603" s="182" t="s">
        <v>363</v>
      </c>
      <c r="C603" s="176" t="s">
        <v>1994</v>
      </c>
      <c r="D603" s="182">
        <f t="shared" si="9"/>
        <v>2014</v>
      </c>
      <c r="E603" s="176" t="s">
        <v>1998</v>
      </c>
      <c r="F603" s="198" t="s">
        <v>132</v>
      </c>
      <c r="G603" s="178" t="s">
        <v>298</v>
      </c>
      <c r="H603" s="194" t="s">
        <v>1010</v>
      </c>
      <c r="I603" s="223">
        <f>'Subsídio Fixado - Ag. Político'!H16</f>
        <v>15000</v>
      </c>
    </row>
    <row r="604" spans="2:9" ht="15">
      <c r="B604" s="182" t="s">
        <v>363</v>
      </c>
      <c r="C604" s="176" t="s">
        <v>1994</v>
      </c>
      <c r="D604" s="182">
        <f t="shared" si="9"/>
        <v>2014</v>
      </c>
      <c r="E604" s="176" t="s">
        <v>1999</v>
      </c>
      <c r="F604" s="198" t="s">
        <v>133</v>
      </c>
      <c r="G604" s="178" t="s">
        <v>299</v>
      </c>
      <c r="H604" s="194" t="s">
        <v>1010</v>
      </c>
      <c r="I604" s="223">
        <f>'Subsídio Fixado - Ag. Político'!H17</f>
        <v>15000</v>
      </c>
    </row>
    <row r="605" spans="2:9" ht="15">
      <c r="B605" s="182" t="s">
        <v>363</v>
      </c>
      <c r="C605" s="176" t="s">
        <v>1994</v>
      </c>
      <c r="D605" s="182">
        <f t="shared" si="9"/>
        <v>2014</v>
      </c>
      <c r="E605" s="176" t="s">
        <v>2000</v>
      </c>
      <c r="F605" s="198" t="s">
        <v>134</v>
      </c>
      <c r="G605" s="178" t="s">
        <v>300</v>
      </c>
      <c r="H605" s="194" t="s">
        <v>1010</v>
      </c>
      <c r="I605" s="223">
        <f>'Subsídio Fixado - Ag. Político'!H18</f>
        <v>15000</v>
      </c>
    </row>
    <row r="606" spans="2:9" ht="15">
      <c r="B606" s="182" t="s">
        <v>363</v>
      </c>
      <c r="C606" s="176" t="s">
        <v>1994</v>
      </c>
      <c r="D606" s="182">
        <f t="shared" si="9"/>
        <v>2014</v>
      </c>
      <c r="E606" s="176" t="s">
        <v>2001</v>
      </c>
      <c r="F606" s="198" t="s">
        <v>135</v>
      </c>
      <c r="G606" s="178" t="s">
        <v>301</v>
      </c>
      <c r="H606" s="194" t="s">
        <v>1010</v>
      </c>
      <c r="I606" s="223">
        <f>'Subsídio Fixado - Ag. Político'!H19</f>
        <v>15000</v>
      </c>
    </row>
    <row r="607" spans="2:9" ht="15">
      <c r="B607" s="182" t="s">
        <v>363</v>
      </c>
      <c r="C607" s="176" t="s">
        <v>1994</v>
      </c>
      <c r="D607" s="182">
        <f t="shared" si="9"/>
        <v>2014</v>
      </c>
      <c r="E607" s="176" t="s">
        <v>2002</v>
      </c>
      <c r="F607" s="198" t="s">
        <v>136</v>
      </c>
      <c r="G607" s="178" t="s">
        <v>302</v>
      </c>
      <c r="H607" s="194" t="s">
        <v>1010</v>
      </c>
      <c r="I607" s="223">
        <f>'Subsídio Fixado - Ag. Político'!H20</f>
        <v>15000</v>
      </c>
    </row>
    <row r="608" spans="2:9" ht="15">
      <c r="B608" s="182" t="s">
        <v>363</v>
      </c>
      <c r="C608" s="176" t="s">
        <v>1994</v>
      </c>
      <c r="D608" s="182">
        <f t="shared" si="9"/>
        <v>2014</v>
      </c>
      <c r="E608" s="176" t="s">
        <v>2003</v>
      </c>
      <c r="F608" s="198" t="s">
        <v>137</v>
      </c>
      <c r="G608" s="178" t="s">
        <v>303</v>
      </c>
      <c r="H608" s="194" t="s">
        <v>1010</v>
      </c>
      <c r="I608" s="223">
        <f>'Subsídio Fixado - Ag. Político'!H21</f>
        <v>15000</v>
      </c>
    </row>
    <row r="609" spans="2:9" ht="15">
      <c r="B609" s="182" t="s">
        <v>363</v>
      </c>
      <c r="C609" s="176" t="s">
        <v>1994</v>
      </c>
      <c r="D609" s="182">
        <f t="shared" si="9"/>
        <v>2014</v>
      </c>
      <c r="E609" s="176" t="s">
        <v>2004</v>
      </c>
      <c r="F609" s="198" t="s">
        <v>138</v>
      </c>
      <c r="G609" s="178" t="s">
        <v>304</v>
      </c>
      <c r="H609" s="194" t="s">
        <v>1010</v>
      </c>
      <c r="I609" s="223">
        <f>'Subsídio Fixado - Ag. Político'!H22</f>
        <v>15000</v>
      </c>
    </row>
    <row r="610" spans="2:9" ht="15">
      <c r="B610" s="182" t="s">
        <v>363</v>
      </c>
      <c r="C610" s="176" t="s">
        <v>1994</v>
      </c>
      <c r="D610" s="182">
        <f t="shared" si="9"/>
        <v>2014</v>
      </c>
      <c r="E610" s="176" t="s">
        <v>2005</v>
      </c>
      <c r="F610" s="198" t="s">
        <v>139</v>
      </c>
      <c r="G610" s="178" t="s">
        <v>305</v>
      </c>
      <c r="H610" s="194" t="s">
        <v>1010</v>
      </c>
      <c r="I610" s="223">
        <f>'Subsídio Fixado - Ag. Político'!H23</f>
        <v>15000</v>
      </c>
    </row>
    <row r="611" spans="2:9" ht="15">
      <c r="B611" s="182" t="s">
        <v>363</v>
      </c>
      <c r="C611" s="176" t="s">
        <v>1994</v>
      </c>
      <c r="D611" s="182">
        <f t="shared" si="9"/>
        <v>2014</v>
      </c>
      <c r="E611" s="176" t="s">
        <v>2006</v>
      </c>
      <c r="F611" s="198" t="s">
        <v>140</v>
      </c>
      <c r="G611" s="178" t="s">
        <v>306</v>
      </c>
      <c r="H611" s="194" t="s">
        <v>1010</v>
      </c>
      <c r="I611" s="223">
        <f>'Subsídio Fixado - Ag. Político'!H24</f>
        <v>15000</v>
      </c>
    </row>
    <row r="612" spans="2:9" ht="15">
      <c r="B612" s="182" t="s">
        <v>363</v>
      </c>
      <c r="C612" s="176" t="s">
        <v>1994</v>
      </c>
      <c r="D612" s="182">
        <f t="shared" si="9"/>
        <v>2014</v>
      </c>
      <c r="E612" s="176" t="s">
        <v>2007</v>
      </c>
      <c r="F612" s="198" t="s">
        <v>141</v>
      </c>
      <c r="G612" s="178" t="s">
        <v>349</v>
      </c>
      <c r="H612" s="194" t="s">
        <v>1010</v>
      </c>
      <c r="I612" s="223">
        <f>'Subsídio Fixado - Ag. Político'!H25</f>
        <v>0</v>
      </c>
    </row>
    <row r="613" spans="2:9" ht="15">
      <c r="B613" s="182" t="s">
        <v>363</v>
      </c>
      <c r="C613" s="176" t="s">
        <v>1994</v>
      </c>
      <c r="D613" s="182">
        <f t="shared" si="9"/>
        <v>2014</v>
      </c>
      <c r="E613" s="176" t="s">
        <v>2008</v>
      </c>
      <c r="F613" s="198" t="s">
        <v>595</v>
      </c>
      <c r="G613" s="178" t="s">
        <v>295</v>
      </c>
      <c r="H613" s="194" t="s">
        <v>1010</v>
      </c>
      <c r="I613" s="223">
        <f>'Ficha Financeira - Ag. Político'!G13</f>
        <v>15000</v>
      </c>
    </row>
    <row r="614" spans="2:9" ht="15">
      <c r="B614" s="182" t="s">
        <v>363</v>
      </c>
      <c r="C614" s="176" t="s">
        <v>1994</v>
      </c>
      <c r="D614" s="182">
        <f t="shared" si="9"/>
        <v>2014</v>
      </c>
      <c r="E614" s="176" t="s">
        <v>2009</v>
      </c>
      <c r="F614" s="198" t="s">
        <v>596</v>
      </c>
      <c r="G614" s="178" t="s">
        <v>296</v>
      </c>
      <c r="H614" s="194" t="s">
        <v>1010</v>
      </c>
      <c r="I614" s="223">
        <f>'Ficha Financeira - Ag. Político'!G14</f>
        <v>15000</v>
      </c>
    </row>
    <row r="615" spans="2:9" ht="15">
      <c r="B615" s="182" t="s">
        <v>363</v>
      </c>
      <c r="C615" s="176" t="s">
        <v>1994</v>
      </c>
      <c r="D615" s="182">
        <f t="shared" si="9"/>
        <v>2014</v>
      </c>
      <c r="E615" s="176" t="s">
        <v>2010</v>
      </c>
      <c r="F615" s="198" t="s">
        <v>597</v>
      </c>
      <c r="G615" s="178" t="s">
        <v>297</v>
      </c>
      <c r="H615" s="194" t="s">
        <v>1010</v>
      </c>
      <c r="I615" s="223">
        <f>'Ficha Financeira - Ag. Político'!G15</f>
        <v>15000</v>
      </c>
    </row>
    <row r="616" spans="2:9" ht="15">
      <c r="B616" s="182" t="s">
        <v>363</v>
      </c>
      <c r="C616" s="176" t="s">
        <v>1994</v>
      </c>
      <c r="D616" s="182">
        <f t="shared" si="9"/>
        <v>2014</v>
      </c>
      <c r="E616" s="176" t="s">
        <v>2011</v>
      </c>
      <c r="F616" s="198" t="s">
        <v>598</v>
      </c>
      <c r="G616" s="178" t="s">
        <v>298</v>
      </c>
      <c r="H616" s="194" t="s">
        <v>1010</v>
      </c>
      <c r="I616" s="223">
        <f>'Ficha Financeira - Ag. Político'!G16</f>
        <v>15000</v>
      </c>
    </row>
    <row r="617" spans="2:9" ht="15">
      <c r="B617" s="182" t="s">
        <v>363</v>
      </c>
      <c r="C617" s="176" t="s">
        <v>1994</v>
      </c>
      <c r="D617" s="182">
        <f t="shared" si="9"/>
        <v>2014</v>
      </c>
      <c r="E617" s="176" t="s">
        <v>2012</v>
      </c>
      <c r="F617" s="198" t="s">
        <v>599</v>
      </c>
      <c r="G617" s="178" t="s">
        <v>299</v>
      </c>
      <c r="H617" s="194" t="s">
        <v>1010</v>
      </c>
      <c r="I617" s="223">
        <f>'Ficha Financeira - Ag. Político'!G17</f>
        <v>15000</v>
      </c>
    </row>
    <row r="618" spans="2:9" ht="15">
      <c r="B618" s="182" t="s">
        <v>363</v>
      </c>
      <c r="C618" s="176" t="s">
        <v>1994</v>
      </c>
      <c r="D618" s="182">
        <f t="shared" si="9"/>
        <v>2014</v>
      </c>
      <c r="E618" s="176" t="s">
        <v>2013</v>
      </c>
      <c r="F618" s="198" t="s">
        <v>600</v>
      </c>
      <c r="G618" s="178" t="s">
        <v>300</v>
      </c>
      <c r="H618" s="194" t="s">
        <v>1010</v>
      </c>
      <c r="I618" s="223">
        <f>'Ficha Financeira - Ag. Político'!G18</f>
        <v>15000</v>
      </c>
    </row>
    <row r="619" spans="2:9" ht="15">
      <c r="B619" s="182" t="s">
        <v>363</v>
      </c>
      <c r="C619" s="176" t="s">
        <v>1994</v>
      </c>
      <c r="D619" s="182">
        <f t="shared" si="9"/>
        <v>2014</v>
      </c>
      <c r="E619" s="176" t="s">
        <v>2014</v>
      </c>
      <c r="F619" s="198" t="s">
        <v>601</v>
      </c>
      <c r="G619" s="178" t="s">
        <v>301</v>
      </c>
      <c r="H619" s="194" t="s">
        <v>1010</v>
      </c>
      <c r="I619" s="223">
        <f>'Ficha Financeira - Ag. Político'!G19</f>
        <v>15000</v>
      </c>
    </row>
    <row r="620" spans="2:9" ht="15">
      <c r="B620" s="182" t="s">
        <v>363</v>
      </c>
      <c r="C620" s="176" t="s">
        <v>1994</v>
      </c>
      <c r="D620" s="182">
        <f t="shared" si="9"/>
        <v>2014</v>
      </c>
      <c r="E620" s="176" t="s">
        <v>2015</v>
      </c>
      <c r="F620" s="198" t="s">
        <v>602</v>
      </c>
      <c r="G620" s="178" t="s">
        <v>302</v>
      </c>
      <c r="H620" s="194" t="s">
        <v>1010</v>
      </c>
      <c r="I620" s="223">
        <f>'Ficha Financeira - Ag. Político'!G20</f>
        <v>15000</v>
      </c>
    </row>
    <row r="621" spans="2:9" ht="15">
      <c r="B621" s="182" t="s">
        <v>363</v>
      </c>
      <c r="C621" s="176" t="s">
        <v>1994</v>
      </c>
      <c r="D621" s="182">
        <f t="shared" si="9"/>
        <v>2014</v>
      </c>
      <c r="E621" s="176" t="s">
        <v>2016</v>
      </c>
      <c r="F621" s="198" t="s">
        <v>603</v>
      </c>
      <c r="G621" s="178" t="s">
        <v>303</v>
      </c>
      <c r="H621" s="194" t="s">
        <v>1010</v>
      </c>
      <c r="I621" s="223">
        <f>'Ficha Financeira - Ag. Político'!G21</f>
        <v>15000</v>
      </c>
    </row>
    <row r="622" spans="2:9" ht="15">
      <c r="B622" s="182" t="s">
        <v>363</v>
      </c>
      <c r="C622" s="176" t="s">
        <v>1994</v>
      </c>
      <c r="D622" s="182">
        <f t="shared" si="9"/>
        <v>2014</v>
      </c>
      <c r="E622" s="176" t="s">
        <v>2017</v>
      </c>
      <c r="F622" s="198" t="s">
        <v>604</v>
      </c>
      <c r="G622" s="178" t="s">
        <v>304</v>
      </c>
      <c r="H622" s="194" t="s">
        <v>1010</v>
      </c>
      <c r="I622" s="223">
        <f>'Ficha Financeira - Ag. Político'!G22</f>
        <v>15000</v>
      </c>
    </row>
    <row r="623" spans="2:9" ht="15">
      <c r="B623" s="182" t="s">
        <v>363</v>
      </c>
      <c r="C623" s="176" t="s">
        <v>1994</v>
      </c>
      <c r="D623" s="182">
        <f t="shared" si="9"/>
        <v>2014</v>
      </c>
      <c r="E623" s="176" t="s">
        <v>2018</v>
      </c>
      <c r="F623" s="198" t="s">
        <v>605</v>
      </c>
      <c r="G623" s="178" t="s">
        <v>305</v>
      </c>
      <c r="H623" s="194" t="s">
        <v>1010</v>
      </c>
      <c r="I623" s="223">
        <f>'Ficha Financeira - Ag. Político'!G23</f>
        <v>15000</v>
      </c>
    </row>
    <row r="624" spans="2:9" ht="15">
      <c r="B624" s="182" t="s">
        <v>363</v>
      </c>
      <c r="C624" s="176" t="s">
        <v>1994</v>
      </c>
      <c r="D624" s="182">
        <f t="shared" si="9"/>
        <v>2014</v>
      </c>
      <c r="E624" s="176" t="s">
        <v>2019</v>
      </c>
      <c r="F624" s="198" t="s">
        <v>606</v>
      </c>
      <c r="G624" s="178" t="s">
        <v>306</v>
      </c>
      <c r="H624" s="194" t="s">
        <v>1010</v>
      </c>
      <c r="I624" s="223">
        <f>'Ficha Financeira - Ag. Político'!G24</f>
        <v>15000</v>
      </c>
    </row>
    <row r="625" spans="2:9" ht="15">
      <c r="B625" s="182" t="s">
        <v>363</v>
      </c>
      <c r="C625" s="176" t="s">
        <v>1994</v>
      </c>
      <c r="D625" s="182">
        <f t="shared" si="9"/>
        <v>2014</v>
      </c>
      <c r="E625" s="176" t="s">
        <v>2020</v>
      </c>
      <c r="F625" s="198" t="s">
        <v>347</v>
      </c>
      <c r="G625" s="178" t="s">
        <v>349</v>
      </c>
      <c r="H625" s="194" t="s">
        <v>1010</v>
      </c>
      <c r="I625" s="223">
        <f>'Ficha Financeira - Ag. Político'!G25</f>
        <v>0</v>
      </c>
    </row>
    <row r="626" spans="2:9" ht="15">
      <c r="B626" s="182" t="s">
        <v>363</v>
      </c>
      <c r="C626" s="176" t="s">
        <v>1994</v>
      </c>
      <c r="D626" s="182">
        <f t="shared" si="9"/>
        <v>2014</v>
      </c>
      <c r="E626" s="176" t="s">
        <v>2021</v>
      </c>
      <c r="F626" s="184" t="s">
        <v>317</v>
      </c>
      <c r="G626" s="178" t="s">
        <v>295</v>
      </c>
      <c r="H626" s="194" t="s">
        <v>970</v>
      </c>
      <c r="I626" s="182" t="str">
        <f>'Subsídio Fixado - Ag. Político'!F13&amp;" "&amp;'Subsídio Fixado - Ag. Político'!G13</f>
        <v>LEI MUNICIPAL 1.308/2012</v>
      </c>
    </row>
    <row r="627" spans="2:9" ht="15">
      <c r="B627" s="182" t="s">
        <v>363</v>
      </c>
      <c r="C627" s="176" t="s">
        <v>1994</v>
      </c>
      <c r="D627" s="182">
        <f t="shared" si="9"/>
        <v>2014</v>
      </c>
      <c r="E627" s="176" t="s">
        <v>2022</v>
      </c>
      <c r="F627" s="184" t="s">
        <v>318</v>
      </c>
      <c r="G627" s="178" t="s">
        <v>296</v>
      </c>
      <c r="H627" s="194" t="s">
        <v>970</v>
      </c>
      <c r="I627" s="182" t="str">
        <f>'Subsídio Fixado - Ag. Político'!F14&amp;" "&amp;'Subsídio Fixado - Ag. Político'!G14</f>
        <v>LEI MUNICIPAL 1.308/2012</v>
      </c>
    </row>
    <row r="628" spans="2:9" ht="15">
      <c r="B628" s="182" t="s">
        <v>363</v>
      </c>
      <c r="C628" s="176" t="s">
        <v>1994</v>
      </c>
      <c r="D628" s="182">
        <f t="shared" si="9"/>
        <v>2014</v>
      </c>
      <c r="E628" s="176" t="s">
        <v>2023</v>
      </c>
      <c r="F628" s="184" t="s">
        <v>319</v>
      </c>
      <c r="G628" s="178" t="s">
        <v>297</v>
      </c>
      <c r="H628" s="194" t="s">
        <v>970</v>
      </c>
      <c r="I628" s="182" t="str">
        <f>'Subsídio Fixado - Ag. Político'!F15&amp;" "&amp;'Subsídio Fixado - Ag. Político'!G15</f>
        <v>LEI MUNICIPAL 1.308/2012</v>
      </c>
    </row>
    <row r="629" spans="2:9" ht="15">
      <c r="B629" s="182" t="s">
        <v>363</v>
      </c>
      <c r="C629" s="176" t="s">
        <v>1994</v>
      </c>
      <c r="D629" s="182">
        <f t="shared" si="9"/>
        <v>2014</v>
      </c>
      <c r="E629" s="176" t="s">
        <v>2024</v>
      </c>
      <c r="F629" s="184" t="s">
        <v>320</v>
      </c>
      <c r="G629" s="178" t="s">
        <v>298</v>
      </c>
      <c r="H629" s="194" t="s">
        <v>970</v>
      </c>
      <c r="I629" s="182" t="str">
        <f>'Subsídio Fixado - Ag. Político'!F16&amp;" "&amp;'Subsídio Fixado - Ag. Político'!G16</f>
        <v>LEI MUNICIPAL 1.308/2012</v>
      </c>
    </row>
    <row r="630" spans="2:9" ht="15">
      <c r="B630" s="182" t="s">
        <v>363</v>
      </c>
      <c r="C630" s="176" t="s">
        <v>1994</v>
      </c>
      <c r="D630" s="182">
        <f t="shared" si="9"/>
        <v>2014</v>
      </c>
      <c r="E630" s="176" t="s">
        <v>2025</v>
      </c>
      <c r="F630" s="184" t="s">
        <v>321</v>
      </c>
      <c r="G630" s="178" t="s">
        <v>299</v>
      </c>
      <c r="H630" s="194" t="s">
        <v>970</v>
      </c>
      <c r="I630" s="182" t="str">
        <f>'Subsídio Fixado - Ag. Político'!F17&amp;" "&amp;'Subsídio Fixado - Ag. Político'!G17</f>
        <v>LEI MUNICIPAL 1.308/2012</v>
      </c>
    </row>
    <row r="631" spans="2:9" ht="15">
      <c r="B631" s="182" t="s">
        <v>363</v>
      </c>
      <c r="C631" s="176" t="s">
        <v>1994</v>
      </c>
      <c r="D631" s="182">
        <f t="shared" si="9"/>
        <v>2014</v>
      </c>
      <c r="E631" s="176" t="s">
        <v>2026</v>
      </c>
      <c r="F631" s="184" t="s">
        <v>322</v>
      </c>
      <c r="G631" s="178" t="s">
        <v>300</v>
      </c>
      <c r="H631" s="194" t="s">
        <v>970</v>
      </c>
      <c r="I631" s="182" t="str">
        <f>'Subsídio Fixado - Ag. Político'!F18&amp;" "&amp;'Subsídio Fixado - Ag. Político'!G18</f>
        <v>LEI MUNICIPAL 1.308/2012</v>
      </c>
    </row>
    <row r="632" spans="2:9" ht="15">
      <c r="B632" s="182" t="s">
        <v>363</v>
      </c>
      <c r="C632" s="176" t="s">
        <v>1994</v>
      </c>
      <c r="D632" s="182">
        <f t="shared" si="9"/>
        <v>2014</v>
      </c>
      <c r="E632" s="176" t="s">
        <v>2027</v>
      </c>
      <c r="F632" s="184" t="s">
        <v>323</v>
      </c>
      <c r="G632" s="178" t="s">
        <v>301</v>
      </c>
      <c r="H632" s="194" t="s">
        <v>970</v>
      </c>
      <c r="I632" s="182" t="str">
        <f>'Subsídio Fixado - Ag. Político'!F19&amp;" "&amp;'Subsídio Fixado - Ag. Político'!G19</f>
        <v>LEI MUNICIPAL 1.308/2012</v>
      </c>
    </row>
    <row r="633" spans="2:9" ht="15">
      <c r="B633" s="182" t="s">
        <v>363</v>
      </c>
      <c r="C633" s="176" t="s">
        <v>1994</v>
      </c>
      <c r="D633" s="182">
        <f t="shared" si="9"/>
        <v>2014</v>
      </c>
      <c r="E633" s="176" t="s">
        <v>2028</v>
      </c>
      <c r="F633" s="184" t="s">
        <v>324</v>
      </c>
      <c r="G633" s="178" t="s">
        <v>302</v>
      </c>
      <c r="H633" s="194" t="s">
        <v>970</v>
      </c>
      <c r="I633" s="182" t="str">
        <f>'Subsídio Fixado - Ag. Político'!F20&amp;" "&amp;'Subsídio Fixado - Ag. Político'!G20</f>
        <v>LEI MUNICIPAL 1.308/2012</v>
      </c>
    </row>
    <row r="634" spans="2:9" ht="15">
      <c r="B634" s="182" t="s">
        <v>363</v>
      </c>
      <c r="C634" s="176" t="s">
        <v>1994</v>
      </c>
      <c r="D634" s="182">
        <f t="shared" si="9"/>
        <v>2014</v>
      </c>
      <c r="E634" s="176" t="s">
        <v>2029</v>
      </c>
      <c r="F634" s="184" t="s">
        <v>325</v>
      </c>
      <c r="G634" s="178" t="s">
        <v>303</v>
      </c>
      <c r="H634" s="194" t="s">
        <v>970</v>
      </c>
      <c r="I634" s="182" t="str">
        <f>'Subsídio Fixado - Ag. Político'!F21&amp;" "&amp;'Subsídio Fixado - Ag. Político'!G21</f>
        <v>LEI MUNICIPAL 1.308/2012</v>
      </c>
    </row>
    <row r="635" spans="2:9" ht="15">
      <c r="B635" s="182" t="s">
        <v>363</v>
      </c>
      <c r="C635" s="176" t="s">
        <v>1994</v>
      </c>
      <c r="D635" s="182">
        <f t="shared" si="9"/>
        <v>2014</v>
      </c>
      <c r="E635" s="176" t="s">
        <v>2030</v>
      </c>
      <c r="F635" s="184" t="s">
        <v>326</v>
      </c>
      <c r="G635" s="178" t="s">
        <v>304</v>
      </c>
      <c r="H635" s="194" t="s">
        <v>970</v>
      </c>
      <c r="I635" s="182" t="str">
        <f>'Subsídio Fixado - Ag. Político'!F22&amp;" "&amp;'Subsídio Fixado - Ag. Político'!G22</f>
        <v>LEI MUNICIPAL 1.308/2012</v>
      </c>
    </row>
    <row r="636" spans="2:9" ht="15">
      <c r="B636" s="182" t="s">
        <v>363</v>
      </c>
      <c r="C636" s="176" t="s">
        <v>1994</v>
      </c>
      <c r="D636" s="182">
        <f t="shared" si="9"/>
        <v>2014</v>
      </c>
      <c r="E636" s="176" t="s">
        <v>2031</v>
      </c>
      <c r="F636" s="184" t="s">
        <v>327</v>
      </c>
      <c r="G636" s="178" t="s">
        <v>305</v>
      </c>
      <c r="H636" s="194" t="s">
        <v>970</v>
      </c>
      <c r="I636" s="182" t="str">
        <f>'Subsídio Fixado - Ag. Político'!F23&amp;" "&amp;'Subsídio Fixado - Ag. Político'!G23</f>
        <v>LEI MUNICIPAL 1.308/2012</v>
      </c>
    </row>
    <row r="637" spans="2:9" ht="15">
      <c r="B637" s="182" t="s">
        <v>363</v>
      </c>
      <c r="C637" s="176" t="s">
        <v>1994</v>
      </c>
      <c r="D637" s="182">
        <f t="shared" si="9"/>
        <v>2014</v>
      </c>
      <c r="E637" s="176" t="s">
        <v>2032</v>
      </c>
      <c r="F637" s="184" t="s">
        <v>328</v>
      </c>
      <c r="G637" s="178" t="s">
        <v>306</v>
      </c>
      <c r="H637" s="194" t="s">
        <v>970</v>
      </c>
      <c r="I637" s="182" t="str">
        <f>'Subsídio Fixado - Ag. Político'!F24&amp;" "&amp;'Subsídio Fixado - Ag. Político'!G24</f>
        <v>LEI MUNICIPAL 1.308/2012</v>
      </c>
    </row>
    <row r="638" spans="2:9" ht="15">
      <c r="B638" s="182" t="s">
        <v>363</v>
      </c>
      <c r="C638" s="176" t="s">
        <v>1994</v>
      </c>
      <c r="D638" s="182">
        <f t="shared" si="9"/>
        <v>2014</v>
      </c>
      <c r="E638" s="176" t="s">
        <v>2033</v>
      </c>
      <c r="F638" s="184" t="s">
        <v>291</v>
      </c>
      <c r="G638" s="178" t="s">
        <v>295</v>
      </c>
      <c r="H638" s="194" t="s">
        <v>970</v>
      </c>
      <c r="I638" s="225" t="str">
        <f>'Ficha Financeira - Ag. Político'!F13</f>
        <v>Franz Araújo Hacker</v>
      </c>
    </row>
    <row r="639" spans="2:9" ht="15">
      <c r="B639" s="182" t="s">
        <v>363</v>
      </c>
      <c r="C639" s="176" t="s">
        <v>1994</v>
      </c>
      <c r="D639" s="182">
        <f t="shared" si="9"/>
        <v>2014</v>
      </c>
      <c r="E639" s="176" t="s">
        <v>2034</v>
      </c>
      <c r="F639" s="184" t="s">
        <v>292</v>
      </c>
      <c r="G639" s="178" t="s">
        <v>296</v>
      </c>
      <c r="H639" s="194" t="s">
        <v>970</v>
      </c>
      <c r="I639" s="225" t="str">
        <f>'Ficha Financeira - Ag. Político'!F14</f>
        <v>Franz Araújo Hacker</v>
      </c>
    </row>
    <row r="640" spans="2:9" ht="15">
      <c r="B640" s="182" t="s">
        <v>363</v>
      </c>
      <c r="C640" s="176" t="s">
        <v>1994</v>
      </c>
      <c r="D640" s="182">
        <f t="shared" si="9"/>
        <v>2014</v>
      </c>
      <c r="E640" s="176" t="s">
        <v>2035</v>
      </c>
      <c r="F640" s="184" t="s">
        <v>293</v>
      </c>
      <c r="G640" s="178" t="s">
        <v>297</v>
      </c>
      <c r="H640" s="194" t="s">
        <v>970</v>
      </c>
      <c r="I640" s="225" t="str">
        <f>'Ficha Financeira - Ag. Político'!F15</f>
        <v>Franz Araújo Hacker</v>
      </c>
    </row>
    <row r="641" spans="2:9" ht="15">
      <c r="B641" s="182" t="s">
        <v>363</v>
      </c>
      <c r="C641" s="176" t="s">
        <v>1994</v>
      </c>
      <c r="D641" s="182">
        <f t="shared" si="9"/>
        <v>2014</v>
      </c>
      <c r="E641" s="176" t="s">
        <v>2036</v>
      </c>
      <c r="F641" s="184" t="s">
        <v>294</v>
      </c>
      <c r="G641" s="178" t="s">
        <v>298</v>
      </c>
      <c r="H641" s="194" t="s">
        <v>970</v>
      </c>
      <c r="I641" s="225" t="str">
        <f>'Ficha Financeira - Ag. Político'!F16</f>
        <v>Franz Araújo Hacker</v>
      </c>
    </row>
    <row r="642" spans="2:9" ht="15">
      <c r="B642" s="182" t="s">
        <v>363</v>
      </c>
      <c r="C642" s="176" t="s">
        <v>1994</v>
      </c>
      <c r="D642" s="182">
        <f t="shared" si="9"/>
        <v>2014</v>
      </c>
      <c r="E642" s="176" t="s">
        <v>2037</v>
      </c>
      <c r="F642" s="184" t="s">
        <v>687</v>
      </c>
      <c r="G642" s="178" t="s">
        <v>299</v>
      </c>
      <c r="H642" s="194" t="s">
        <v>970</v>
      </c>
      <c r="I642" s="225" t="str">
        <f>'Ficha Financeira - Ag. Político'!F17</f>
        <v>Franz Araújo Hacker</v>
      </c>
    </row>
    <row r="643" spans="2:9" ht="15">
      <c r="B643" s="182" t="s">
        <v>363</v>
      </c>
      <c r="C643" s="176" t="s">
        <v>1994</v>
      </c>
      <c r="D643" s="182">
        <f t="shared" si="9"/>
        <v>2014</v>
      </c>
      <c r="E643" s="176" t="s">
        <v>2038</v>
      </c>
      <c r="F643" s="184" t="s">
        <v>688</v>
      </c>
      <c r="G643" s="178" t="s">
        <v>300</v>
      </c>
      <c r="H643" s="194" t="s">
        <v>970</v>
      </c>
      <c r="I643" s="225" t="str">
        <f>'Ficha Financeira - Ag. Político'!F18</f>
        <v>Franz Araújo Hacker</v>
      </c>
    </row>
    <row r="644" spans="2:9" ht="15">
      <c r="B644" s="182" t="s">
        <v>363</v>
      </c>
      <c r="C644" s="176" t="s">
        <v>1994</v>
      </c>
      <c r="D644" s="182">
        <f t="shared" si="9"/>
        <v>2014</v>
      </c>
      <c r="E644" s="176" t="s">
        <v>2039</v>
      </c>
      <c r="F644" s="184" t="s">
        <v>689</v>
      </c>
      <c r="G644" s="178" t="s">
        <v>301</v>
      </c>
      <c r="H644" s="194" t="s">
        <v>970</v>
      </c>
      <c r="I644" s="225" t="str">
        <f>'Ficha Financeira - Ag. Político'!F19</f>
        <v>Franz Araújo Hacker</v>
      </c>
    </row>
    <row r="645" spans="2:9" ht="15">
      <c r="B645" s="182" t="s">
        <v>363</v>
      </c>
      <c r="C645" s="176" t="s">
        <v>1994</v>
      </c>
      <c r="D645" s="182">
        <f t="shared" si="9"/>
        <v>2014</v>
      </c>
      <c r="E645" s="176" t="s">
        <v>2040</v>
      </c>
      <c r="F645" s="184" t="s">
        <v>690</v>
      </c>
      <c r="G645" s="178" t="s">
        <v>302</v>
      </c>
      <c r="H645" s="194" t="s">
        <v>970</v>
      </c>
      <c r="I645" s="225" t="str">
        <f>'Ficha Financeira - Ag. Político'!F20</f>
        <v>Franz Araújo Hacker</v>
      </c>
    </row>
    <row r="646" spans="2:9" ht="15">
      <c r="B646" s="182" t="s">
        <v>363</v>
      </c>
      <c r="C646" s="176" t="s">
        <v>1994</v>
      </c>
      <c r="D646" s="182">
        <f t="shared" si="9"/>
        <v>2014</v>
      </c>
      <c r="E646" s="176" t="s">
        <v>2041</v>
      </c>
      <c r="F646" s="184" t="s">
        <v>691</v>
      </c>
      <c r="G646" s="178" t="s">
        <v>303</v>
      </c>
      <c r="H646" s="194" t="s">
        <v>970</v>
      </c>
      <c r="I646" s="225" t="str">
        <f>'Ficha Financeira - Ag. Político'!F21</f>
        <v>Franz Araújo Hacker</v>
      </c>
    </row>
    <row r="647" spans="2:9" ht="15">
      <c r="B647" s="182" t="s">
        <v>363</v>
      </c>
      <c r="C647" s="176" t="s">
        <v>1994</v>
      </c>
      <c r="D647" s="182">
        <f t="shared" si="9"/>
        <v>2014</v>
      </c>
      <c r="E647" s="176" t="s">
        <v>2042</v>
      </c>
      <c r="F647" s="184" t="s">
        <v>692</v>
      </c>
      <c r="G647" s="178" t="s">
        <v>304</v>
      </c>
      <c r="H647" s="194" t="s">
        <v>970</v>
      </c>
      <c r="I647" s="225" t="str">
        <f>'Ficha Financeira - Ag. Político'!F22</f>
        <v>Franz Araújo Hacker</v>
      </c>
    </row>
    <row r="648" spans="2:9" ht="15">
      <c r="B648" s="182" t="s">
        <v>363</v>
      </c>
      <c r="C648" s="176" t="s">
        <v>1994</v>
      </c>
      <c r="D648" s="182">
        <f t="shared" si="9"/>
        <v>2014</v>
      </c>
      <c r="E648" s="176" t="s">
        <v>2043</v>
      </c>
      <c r="F648" s="184" t="s">
        <v>693</v>
      </c>
      <c r="G648" s="178" t="s">
        <v>305</v>
      </c>
      <c r="H648" s="194" t="s">
        <v>970</v>
      </c>
      <c r="I648" s="225" t="str">
        <f>'Ficha Financeira - Ag. Político'!F23</f>
        <v>Franz Araújo Hacker</v>
      </c>
    </row>
    <row r="649" spans="2:9" ht="15">
      <c r="B649" s="182" t="s">
        <v>363</v>
      </c>
      <c r="C649" s="176" t="s">
        <v>1994</v>
      </c>
      <c r="D649" s="182">
        <f t="shared" si="9"/>
        <v>2014</v>
      </c>
      <c r="E649" s="176" t="s">
        <v>2044</v>
      </c>
      <c r="F649" s="184" t="s">
        <v>694</v>
      </c>
      <c r="G649" s="178" t="s">
        <v>306</v>
      </c>
      <c r="H649" s="194" t="s">
        <v>970</v>
      </c>
      <c r="I649" s="225" t="str">
        <f>'Ficha Financeira - Ag. Político'!F24</f>
        <v>Franz Araújo Hacker</v>
      </c>
    </row>
    <row r="650" spans="2:9" ht="15">
      <c r="B650" s="182" t="s">
        <v>363</v>
      </c>
      <c r="C650" s="176" t="s">
        <v>2045</v>
      </c>
      <c r="D650" s="182">
        <f aca="true" t="shared" si="10" ref="D650:D700">$D$3</f>
        <v>2014</v>
      </c>
      <c r="E650" s="176" t="s">
        <v>2046</v>
      </c>
      <c r="F650" s="198" t="s">
        <v>142</v>
      </c>
      <c r="G650" s="178" t="s">
        <v>295</v>
      </c>
      <c r="H650" s="194"/>
      <c r="I650" s="223"/>
    </row>
    <row r="651" spans="2:9" ht="15">
      <c r="B651" s="182" t="s">
        <v>363</v>
      </c>
      <c r="C651" s="176" t="s">
        <v>2045</v>
      </c>
      <c r="D651" s="182">
        <f t="shared" si="10"/>
        <v>2014</v>
      </c>
      <c r="E651" s="176" t="s">
        <v>2047</v>
      </c>
      <c r="F651" s="198" t="s">
        <v>143</v>
      </c>
      <c r="G651" s="178" t="s">
        <v>296</v>
      </c>
      <c r="H651" s="194"/>
      <c r="I651" s="223"/>
    </row>
    <row r="652" spans="2:9" ht="15">
      <c r="B652" s="182" t="s">
        <v>363</v>
      </c>
      <c r="C652" s="176" t="s">
        <v>2045</v>
      </c>
      <c r="D652" s="182">
        <f t="shared" si="10"/>
        <v>2014</v>
      </c>
      <c r="E652" s="176" t="s">
        <v>2048</v>
      </c>
      <c r="F652" s="198" t="s">
        <v>144</v>
      </c>
      <c r="G652" s="178" t="s">
        <v>297</v>
      </c>
      <c r="H652" s="194"/>
      <c r="I652" s="223"/>
    </row>
    <row r="653" spans="2:9" ht="15">
      <c r="B653" s="182" t="s">
        <v>363</v>
      </c>
      <c r="C653" s="176" t="s">
        <v>2045</v>
      </c>
      <c r="D653" s="182">
        <f t="shared" si="10"/>
        <v>2014</v>
      </c>
      <c r="E653" s="176" t="s">
        <v>2049</v>
      </c>
      <c r="F653" s="198" t="s">
        <v>145</v>
      </c>
      <c r="G653" s="178" t="s">
        <v>298</v>
      </c>
      <c r="H653" s="194"/>
      <c r="I653" s="223"/>
    </row>
    <row r="654" spans="2:9" ht="15">
      <c r="B654" s="182" t="s">
        <v>363</v>
      </c>
      <c r="C654" s="176" t="s">
        <v>2045</v>
      </c>
      <c r="D654" s="182">
        <f t="shared" si="10"/>
        <v>2014</v>
      </c>
      <c r="E654" s="176" t="s">
        <v>2050</v>
      </c>
      <c r="F654" s="198" t="s">
        <v>146</v>
      </c>
      <c r="G654" s="178" t="s">
        <v>299</v>
      </c>
      <c r="H654" s="194"/>
      <c r="I654" s="223"/>
    </row>
    <row r="655" spans="2:9" ht="15">
      <c r="B655" s="182" t="s">
        <v>363</v>
      </c>
      <c r="C655" s="176" t="s">
        <v>2045</v>
      </c>
      <c r="D655" s="182">
        <f t="shared" si="10"/>
        <v>2014</v>
      </c>
      <c r="E655" s="176" t="s">
        <v>2051</v>
      </c>
      <c r="F655" s="198" t="s">
        <v>147</v>
      </c>
      <c r="G655" s="178" t="s">
        <v>300</v>
      </c>
      <c r="H655" s="194"/>
      <c r="I655" s="223"/>
    </row>
    <row r="656" spans="2:9" ht="15">
      <c r="B656" s="182" t="s">
        <v>363</v>
      </c>
      <c r="C656" s="176" t="s">
        <v>2045</v>
      </c>
      <c r="D656" s="182">
        <f t="shared" si="10"/>
        <v>2014</v>
      </c>
      <c r="E656" s="176" t="s">
        <v>2052</v>
      </c>
      <c r="F656" s="198" t="s">
        <v>148</v>
      </c>
      <c r="G656" s="178" t="s">
        <v>301</v>
      </c>
      <c r="H656" s="194"/>
      <c r="I656" s="223"/>
    </row>
    <row r="657" spans="2:9" ht="15">
      <c r="B657" s="182" t="s">
        <v>363</v>
      </c>
      <c r="C657" s="176" t="s">
        <v>2045</v>
      </c>
      <c r="D657" s="182">
        <f t="shared" si="10"/>
        <v>2014</v>
      </c>
      <c r="E657" s="176" t="s">
        <v>2053</v>
      </c>
      <c r="F657" s="198" t="s">
        <v>149</v>
      </c>
      <c r="G657" s="178" t="s">
        <v>302</v>
      </c>
      <c r="H657" s="194"/>
      <c r="I657" s="223"/>
    </row>
    <row r="658" spans="2:9" ht="15">
      <c r="B658" s="182" t="s">
        <v>363</v>
      </c>
      <c r="C658" s="176" t="s">
        <v>2045</v>
      </c>
      <c r="D658" s="182">
        <f t="shared" si="10"/>
        <v>2014</v>
      </c>
      <c r="E658" s="176" t="s">
        <v>2054</v>
      </c>
      <c r="F658" s="198" t="s">
        <v>150</v>
      </c>
      <c r="G658" s="178" t="s">
        <v>303</v>
      </c>
      <c r="H658" s="194"/>
      <c r="I658" s="223"/>
    </row>
    <row r="659" spans="2:9" ht="15">
      <c r="B659" s="182" t="s">
        <v>363</v>
      </c>
      <c r="C659" s="176" t="s">
        <v>2045</v>
      </c>
      <c r="D659" s="182">
        <f t="shared" si="10"/>
        <v>2014</v>
      </c>
      <c r="E659" s="176" t="s">
        <v>2055</v>
      </c>
      <c r="F659" s="198" t="s">
        <v>151</v>
      </c>
      <c r="G659" s="178" t="s">
        <v>304</v>
      </c>
      <c r="H659" s="194"/>
      <c r="I659" s="223"/>
    </row>
    <row r="660" spans="2:9" ht="15">
      <c r="B660" s="182" t="s">
        <v>363</v>
      </c>
      <c r="C660" s="176" t="s">
        <v>2045</v>
      </c>
      <c r="D660" s="182">
        <f t="shared" si="10"/>
        <v>2014</v>
      </c>
      <c r="E660" s="176" t="s">
        <v>2056</v>
      </c>
      <c r="F660" s="198" t="s">
        <v>152</v>
      </c>
      <c r="G660" s="178" t="s">
        <v>305</v>
      </c>
      <c r="H660" s="194"/>
      <c r="I660" s="223"/>
    </row>
    <row r="661" spans="2:9" ht="15">
      <c r="B661" s="182" t="s">
        <v>363</v>
      </c>
      <c r="C661" s="176" t="s">
        <v>2045</v>
      </c>
      <c r="D661" s="182">
        <f t="shared" si="10"/>
        <v>2014</v>
      </c>
      <c r="E661" s="176" t="s">
        <v>2057</v>
      </c>
      <c r="F661" s="198" t="s">
        <v>153</v>
      </c>
      <c r="G661" s="178" t="s">
        <v>306</v>
      </c>
      <c r="H661" s="194"/>
      <c r="I661" s="223"/>
    </row>
    <row r="662" spans="2:9" ht="15">
      <c r="B662" s="182" t="s">
        <v>363</v>
      </c>
      <c r="C662" s="176" t="s">
        <v>2045</v>
      </c>
      <c r="D662" s="182">
        <f t="shared" si="10"/>
        <v>2014</v>
      </c>
      <c r="E662" s="176" t="s">
        <v>2058</v>
      </c>
      <c r="F662" s="198" t="s">
        <v>154</v>
      </c>
      <c r="G662" s="178" t="s">
        <v>349</v>
      </c>
      <c r="H662" s="194"/>
      <c r="I662" s="223"/>
    </row>
    <row r="663" spans="2:9" ht="15">
      <c r="B663" s="182" t="s">
        <v>363</v>
      </c>
      <c r="C663" s="176" t="s">
        <v>2045</v>
      </c>
      <c r="D663" s="182">
        <f t="shared" si="10"/>
        <v>2014</v>
      </c>
      <c r="E663" s="176" t="s">
        <v>2059</v>
      </c>
      <c r="F663" s="198" t="s">
        <v>607</v>
      </c>
      <c r="G663" s="178" t="s">
        <v>295</v>
      </c>
      <c r="H663" s="194"/>
      <c r="I663" s="223"/>
    </row>
    <row r="664" spans="2:9" ht="15">
      <c r="B664" s="182" t="s">
        <v>363</v>
      </c>
      <c r="C664" s="176" t="s">
        <v>2045</v>
      </c>
      <c r="D664" s="182">
        <f t="shared" si="10"/>
        <v>2014</v>
      </c>
      <c r="E664" s="176" t="s">
        <v>2060</v>
      </c>
      <c r="F664" s="198" t="s">
        <v>608</v>
      </c>
      <c r="G664" s="178" t="s">
        <v>296</v>
      </c>
      <c r="H664" s="194"/>
      <c r="I664" s="223"/>
    </row>
    <row r="665" spans="2:9" ht="15">
      <c r="B665" s="182" t="s">
        <v>363</v>
      </c>
      <c r="C665" s="176" t="s">
        <v>2045</v>
      </c>
      <c r="D665" s="182">
        <f t="shared" si="10"/>
        <v>2014</v>
      </c>
      <c r="E665" s="176" t="s">
        <v>2061</v>
      </c>
      <c r="F665" s="198" t="s">
        <v>609</v>
      </c>
      <c r="G665" s="178" t="s">
        <v>297</v>
      </c>
      <c r="H665" s="194"/>
      <c r="I665" s="223"/>
    </row>
    <row r="666" spans="2:9" ht="15">
      <c r="B666" s="182" t="s">
        <v>363</v>
      </c>
      <c r="C666" s="176" t="s">
        <v>2045</v>
      </c>
      <c r="D666" s="182">
        <f t="shared" si="10"/>
        <v>2014</v>
      </c>
      <c r="E666" s="176" t="s">
        <v>2062</v>
      </c>
      <c r="F666" s="198" t="s">
        <v>610</v>
      </c>
      <c r="G666" s="178" t="s">
        <v>298</v>
      </c>
      <c r="H666" s="194"/>
      <c r="I666" s="223"/>
    </row>
    <row r="667" spans="2:9" ht="15">
      <c r="B667" s="182" t="s">
        <v>363</v>
      </c>
      <c r="C667" s="176" t="s">
        <v>2045</v>
      </c>
      <c r="D667" s="182">
        <f t="shared" si="10"/>
        <v>2014</v>
      </c>
      <c r="E667" s="176" t="s">
        <v>2063</v>
      </c>
      <c r="F667" s="198" t="s">
        <v>611</v>
      </c>
      <c r="G667" s="178" t="s">
        <v>299</v>
      </c>
      <c r="H667" s="194"/>
      <c r="I667" s="223"/>
    </row>
    <row r="668" spans="2:9" ht="15">
      <c r="B668" s="182" t="s">
        <v>363</v>
      </c>
      <c r="C668" s="176" t="s">
        <v>2045</v>
      </c>
      <c r="D668" s="182">
        <f t="shared" si="10"/>
        <v>2014</v>
      </c>
      <c r="E668" s="176" t="s">
        <v>2064</v>
      </c>
      <c r="F668" s="198" t="s">
        <v>612</v>
      </c>
      <c r="G668" s="178" t="s">
        <v>300</v>
      </c>
      <c r="H668" s="194"/>
      <c r="I668" s="223"/>
    </row>
    <row r="669" spans="2:9" ht="15">
      <c r="B669" s="182" t="s">
        <v>363</v>
      </c>
      <c r="C669" s="176" t="s">
        <v>2045</v>
      </c>
      <c r="D669" s="182">
        <f t="shared" si="10"/>
        <v>2014</v>
      </c>
      <c r="E669" s="176" t="s">
        <v>2065</v>
      </c>
      <c r="F669" s="198" t="s">
        <v>613</v>
      </c>
      <c r="G669" s="178" t="s">
        <v>301</v>
      </c>
      <c r="H669" s="194"/>
      <c r="I669" s="223"/>
    </row>
    <row r="670" spans="2:9" ht="15">
      <c r="B670" s="182" t="s">
        <v>363</v>
      </c>
      <c r="C670" s="176" t="s">
        <v>2045</v>
      </c>
      <c r="D670" s="182">
        <f t="shared" si="10"/>
        <v>2014</v>
      </c>
      <c r="E670" s="176" t="s">
        <v>2066</v>
      </c>
      <c r="F670" s="198" t="s">
        <v>614</v>
      </c>
      <c r="G670" s="178" t="s">
        <v>302</v>
      </c>
      <c r="H670" s="194"/>
      <c r="I670" s="223"/>
    </row>
    <row r="671" spans="2:9" ht="15">
      <c r="B671" s="182" t="s">
        <v>363</v>
      </c>
      <c r="C671" s="176" t="s">
        <v>2045</v>
      </c>
      <c r="D671" s="182">
        <f t="shared" si="10"/>
        <v>2014</v>
      </c>
      <c r="E671" s="176" t="s">
        <v>2067</v>
      </c>
      <c r="F671" s="198" t="s">
        <v>615</v>
      </c>
      <c r="G671" s="178" t="s">
        <v>303</v>
      </c>
      <c r="H671" s="194"/>
      <c r="I671" s="223"/>
    </row>
    <row r="672" spans="2:9" ht="15">
      <c r="B672" s="182" t="s">
        <v>363</v>
      </c>
      <c r="C672" s="176" t="s">
        <v>2045</v>
      </c>
      <c r="D672" s="182">
        <f t="shared" si="10"/>
        <v>2014</v>
      </c>
      <c r="E672" s="176" t="s">
        <v>2068</v>
      </c>
      <c r="F672" s="198" t="s">
        <v>616</v>
      </c>
      <c r="G672" s="178" t="s">
        <v>304</v>
      </c>
      <c r="H672" s="194"/>
      <c r="I672" s="223"/>
    </row>
    <row r="673" spans="2:9" ht="15">
      <c r="B673" s="182" t="s">
        <v>363</v>
      </c>
      <c r="C673" s="176" t="s">
        <v>2045</v>
      </c>
      <c r="D673" s="182">
        <f t="shared" si="10"/>
        <v>2014</v>
      </c>
      <c r="E673" s="176" t="s">
        <v>2069</v>
      </c>
      <c r="F673" s="198" t="s">
        <v>617</v>
      </c>
      <c r="G673" s="178" t="s">
        <v>305</v>
      </c>
      <c r="H673" s="194"/>
      <c r="I673" s="223"/>
    </row>
    <row r="674" spans="2:9" ht="15">
      <c r="B674" s="182" t="s">
        <v>363</v>
      </c>
      <c r="C674" s="176" t="s">
        <v>2045</v>
      </c>
      <c r="D674" s="182">
        <f t="shared" si="10"/>
        <v>2014</v>
      </c>
      <c r="E674" s="176" t="s">
        <v>2070</v>
      </c>
      <c r="F674" s="198" t="s">
        <v>618</v>
      </c>
      <c r="G674" s="178" t="s">
        <v>306</v>
      </c>
      <c r="H674" s="194"/>
      <c r="I674" s="223"/>
    </row>
    <row r="675" spans="2:9" ht="15">
      <c r="B675" s="182" t="s">
        <v>363</v>
      </c>
      <c r="C675" s="176" t="s">
        <v>2045</v>
      </c>
      <c r="D675" s="182">
        <f t="shared" si="10"/>
        <v>2014</v>
      </c>
      <c r="E675" s="176" t="s">
        <v>2071</v>
      </c>
      <c r="F675" s="198" t="s">
        <v>348</v>
      </c>
      <c r="G675" s="178" t="s">
        <v>349</v>
      </c>
      <c r="H675" s="194"/>
      <c r="I675" s="223"/>
    </row>
    <row r="676" spans="2:9" ht="15">
      <c r="B676" s="182" t="s">
        <v>363</v>
      </c>
      <c r="C676" s="176" t="s">
        <v>2045</v>
      </c>
      <c r="D676" s="182">
        <f t="shared" si="10"/>
        <v>2014</v>
      </c>
      <c r="E676" s="176" t="s">
        <v>2072</v>
      </c>
      <c r="F676" s="184" t="s">
        <v>329</v>
      </c>
      <c r="G676" s="178" t="s">
        <v>295</v>
      </c>
      <c r="H676" s="194"/>
      <c r="I676" s="182"/>
    </row>
    <row r="677" spans="2:9" ht="15">
      <c r="B677" s="182" t="s">
        <v>363</v>
      </c>
      <c r="C677" s="176" t="s">
        <v>2045</v>
      </c>
      <c r="D677" s="182">
        <f t="shared" si="10"/>
        <v>2014</v>
      </c>
      <c r="E677" s="176" t="s">
        <v>2073</v>
      </c>
      <c r="F677" s="184" t="s">
        <v>330</v>
      </c>
      <c r="G677" s="178" t="s">
        <v>296</v>
      </c>
      <c r="H677" s="194"/>
      <c r="I677" s="182"/>
    </row>
    <row r="678" spans="2:9" ht="15">
      <c r="B678" s="182" t="s">
        <v>363</v>
      </c>
      <c r="C678" s="176" t="s">
        <v>2045</v>
      </c>
      <c r="D678" s="182">
        <f t="shared" si="10"/>
        <v>2014</v>
      </c>
      <c r="E678" s="176" t="s">
        <v>2074</v>
      </c>
      <c r="F678" s="184" t="s">
        <v>331</v>
      </c>
      <c r="G678" s="178" t="s">
        <v>297</v>
      </c>
      <c r="H678" s="194"/>
      <c r="I678" s="182"/>
    </row>
    <row r="679" spans="2:9" ht="15">
      <c r="B679" s="182" t="s">
        <v>363</v>
      </c>
      <c r="C679" s="176" t="s">
        <v>2045</v>
      </c>
      <c r="D679" s="182">
        <f t="shared" si="10"/>
        <v>2014</v>
      </c>
      <c r="E679" s="176" t="s">
        <v>2075</v>
      </c>
      <c r="F679" s="184" t="s">
        <v>332</v>
      </c>
      <c r="G679" s="178" t="s">
        <v>298</v>
      </c>
      <c r="H679" s="194"/>
      <c r="I679" s="182"/>
    </row>
    <row r="680" spans="2:9" ht="15">
      <c r="B680" s="182" t="s">
        <v>363</v>
      </c>
      <c r="C680" s="176" t="s">
        <v>2045</v>
      </c>
      <c r="D680" s="182">
        <f t="shared" si="10"/>
        <v>2014</v>
      </c>
      <c r="E680" s="176" t="s">
        <v>2076</v>
      </c>
      <c r="F680" s="184" t="s">
        <v>333</v>
      </c>
      <c r="G680" s="178" t="s">
        <v>299</v>
      </c>
      <c r="H680" s="194"/>
      <c r="I680" s="182"/>
    </row>
    <row r="681" spans="2:9" ht="15">
      <c r="B681" s="182" t="s">
        <v>363</v>
      </c>
      <c r="C681" s="176" t="s">
        <v>2045</v>
      </c>
      <c r="D681" s="182">
        <f t="shared" si="10"/>
        <v>2014</v>
      </c>
      <c r="E681" s="176" t="s">
        <v>2077</v>
      </c>
      <c r="F681" s="184" t="s">
        <v>334</v>
      </c>
      <c r="G681" s="178" t="s">
        <v>300</v>
      </c>
      <c r="H681" s="194"/>
      <c r="I681" s="182"/>
    </row>
    <row r="682" spans="2:9" ht="15">
      <c r="B682" s="182" t="s">
        <v>363</v>
      </c>
      <c r="C682" s="176" t="s">
        <v>2045</v>
      </c>
      <c r="D682" s="182">
        <f t="shared" si="10"/>
        <v>2014</v>
      </c>
      <c r="E682" s="176" t="s">
        <v>2078</v>
      </c>
      <c r="F682" s="184" t="s">
        <v>335</v>
      </c>
      <c r="G682" s="178" t="s">
        <v>301</v>
      </c>
      <c r="H682" s="194"/>
      <c r="I682" s="182"/>
    </row>
    <row r="683" spans="2:9" ht="15">
      <c r="B683" s="182" t="s">
        <v>363</v>
      </c>
      <c r="C683" s="176" t="s">
        <v>2045</v>
      </c>
      <c r="D683" s="182">
        <f t="shared" si="10"/>
        <v>2014</v>
      </c>
      <c r="E683" s="176" t="s">
        <v>2079</v>
      </c>
      <c r="F683" s="184" t="s">
        <v>336</v>
      </c>
      <c r="G683" s="178" t="s">
        <v>302</v>
      </c>
      <c r="H683" s="194"/>
      <c r="I683" s="182"/>
    </row>
    <row r="684" spans="2:9" ht="15">
      <c r="B684" s="182" t="s">
        <v>363</v>
      </c>
      <c r="C684" s="176" t="s">
        <v>2045</v>
      </c>
      <c r="D684" s="182">
        <f t="shared" si="10"/>
        <v>2014</v>
      </c>
      <c r="E684" s="176" t="s">
        <v>2080</v>
      </c>
      <c r="F684" s="184" t="s">
        <v>337</v>
      </c>
      <c r="G684" s="178" t="s">
        <v>303</v>
      </c>
      <c r="H684" s="194"/>
      <c r="I684" s="182"/>
    </row>
    <row r="685" spans="2:9" ht="15">
      <c r="B685" s="182" t="s">
        <v>363</v>
      </c>
      <c r="C685" s="176" t="s">
        <v>2045</v>
      </c>
      <c r="D685" s="182">
        <f t="shared" si="10"/>
        <v>2014</v>
      </c>
      <c r="E685" s="176" t="s">
        <v>2081</v>
      </c>
      <c r="F685" s="184" t="s">
        <v>338</v>
      </c>
      <c r="G685" s="178" t="s">
        <v>304</v>
      </c>
      <c r="H685" s="194"/>
      <c r="I685" s="182"/>
    </row>
    <row r="686" spans="2:9" ht="15">
      <c r="B686" s="182" t="s">
        <v>363</v>
      </c>
      <c r="C686" s="176" t="s">
        <v>2045</v>
      </c>
      <c r="D686" s="182">
        <f t="shared" si="10"/>
        <v>2014</v>
      </c>
      <c r="E686" s="176" t="s">
        <v>2082</v>
      </c>
      <c r="F686" s="184" t="s">
        <v>339</v>
      </c>
      <c r="G686" s="178" t="s">
        <v>305</v>
      </c>
      <c r="H686" s="194"/>
      <c r="I686" s="182"/>
    </row>
    <row r="687" spans="2:9" ht="15">
      <c r="B687" s="182" t="s">
        <v>363</v>
      </c>
      <c r="C687" s="176" t="s">
        <v>2045</v>
      </c>
      <c r="D687" s="182">
        <f t="shared" si="10"/>
        <v>2014</v>
      </c>
      <c r="E687" s="176" t="s">
        <v>2083</v>
      </c>
      <c r="F687" s="184" t="s">
        <v>340</v>
      </c>
      <c r="G687" s="178" t="s">
        <v>306</v>
      </c>
      <c r="H687" s="194"/>
      <c r="I687" s="182"/>
    </row>
    <row r="688" spans="2:9" ht="15">
      <c r="B688" s="182" t="s">
        <v>363</v>
      </c>
      <c r="C688" s="176" t="s">
        <v>2045</v>
      </c>
      <c r="D688" s="182">
        <f t="shared" si="10"/>
        <v>2014</v>
      </c>
      <c r="E688" s="176" t="s">
        <v>2084</v>
      </c>
      <c r="F688" s="184" t="s">
        <v>695</v>
      </c>
      <c r="G688" s="178" t="s">
        <v>295</v>
      </c>
      <c r="H688" s="194"/>
      <c r="I688" s="225"/>
    </row>
    <row r="689" spans="2:9" ht="15">
      <c r="B689" s="182" t="s">
        <v>363</v>
      </c>
      <c r="C689" s="176" t="s">
        <v>2045</v>
      </c>
      <c r="D689" s="182">
        <f t="shared" si="10"/>
        <v>2014</v>
      </c>
      <c r="E689" s="176" t="s">
        <v>2085</v>
      </c>
      <c r="F689" s="184" t="s">
        <v>696</v>
      </c>
      <c r="G689" s="178" t="s">
        <v>296</v>
      </c>
      <c r="H689" s="194"/>
      <c r="I689" s="225"/>
    </row>
    <row r="690" spans="2:9" ht="15">
      <c r="B690" s="182" t="s">
        <v>363</v>
      </c>
      <c r="C690" s="176" t="s">
        <v>2045</v>
      </c>
      <c r="D690" s="182">
        <f t="shared" si="10"/>
        <v>2014</v>
      </c>
      <c r="E690" s="176" t="s">
        <v>2086</v>
      </c>
      <c r="F690" s="184" t="s">
        <v>697</v>
      </c>
      <c r="G690" s="178" t="s">
        <v>297</v>
      </c>
      <c r="H690" s="194"/>
      <c r="I690" s="225"/>
    </row>
    <row r="691" spans="2:9" ht="15">
      <c r="B691" s="182" t="s">
        <v>363</v>
      </c>
      <c r="C691" s="176" t="s">
        <v>2045</v>
      </c>
      <c r="D691" s="182">
        <f t="shared" si="10"/>
        <v>2014</v>
      </c>
      <c r="E691" s="176" t="s">
        <v>2087</v>
      </c>
      <c r="F691" s="184" t="s">
        <v>698</v>
      </c>
      <c r="G691" s="178" t="s">
        <v>298</v>
      </c>
      <c r="H691" s="194"/>
      <c r="I691" s="225"/>
    </row>
    <row r="692" spans="2:9" ht="15">
      <c r="B692" s="182" t="s">
        <v>363</v>
      </c>
      <c r="C692" s="176" t="s">
        <v>2045</v>
      </c>
      <c r="D692" s="182">
        <f t="shared" si="10"/>
        <v>2014</v>
      </c>
      <c r="E692" s="176" t="s">
        <v>2088</v>
      </c>
      <c r="F692" s="184" t="s">
        <v>699</v>
      </c>
      <c r="G692" s="178" t="s">
        <v>299</v>
      </c>
      <c r="H692" s="194"/>
      <c r="I692" s="225"/>
    </row>
    <row r="693" spans="2:9" ht="15">
      <c r="B693" s="182" t="s">
        <v>363</v>
      </c>
      <c r="C693" s="176" t="s">
        <v>2045</v>
      </c>
      <c r="D693" s="182">
        <f t="shared" si="10"/>
        <v>2014</v>
      </c>
      <c r="E693" s="176" t="s">
        <v>2089</v>
      </c>
      <c r="F693" s="184" t="s">
        <v>700</v>
      </c>
      <c r="G693" s="178" t="s">
        <v>300</v>
      </c>
      <c r="H693" s="194"/>
      <c r="I693" s="225"/>
    </row>
    <row r="694" spans="2:9" ht="15">
      <c r="B694" s="182" t="s">
        <v>363</v>
      </c>
      <c r="C694" s="176" t="s">
        <v>2045</v>
      </c>
      <c r="D694" s="182">
        <f t="shared" si="10"/>
        <v>2014</v>
      </c>
      <c r="E694" s="176" t="s">
        <v>2090</v>
      </c>
      <c r="F694" s="184" t="s">
        <v>701</v>
      </c>
      <c r="G694" s="178" t="s">
        <v>301</v>
      </c>
      <c r="H694" s="194"/>
      <c r="I694" s="225"/>
    </row>
    <row r="695" spans="2:9" ht="15">
      <c r="B695" s="182" t="s">
        <v>363</v>
      </c>
      <c r="C695" s="176" t="s">
        <v>2045</v>
      </c>
      <c r="D695" s="182">
        <f t="shared" si="10"/>
        <v>2014</v>
      </c>
      <c r="E695" s="176" t="s">
        <v>2091</v>
      </c>
      <c r="F695" s="184" t="s">
        <v>702</v>
      </c>
      <c r="G695" s="178" t="s">
        <v>302</v>
      </c>
      <c r="H695" s="194"/>
      <c r="I695" s="225"/>
    </row>
    <row r="696" spans="2:9" ht="15">
      <c r="B696" s="182" t="s">
        <v>363</v>
      </c>
      <c r="C696" s="176" t="s">
        <v>2045</v>
      </c>
      <c r="D696" s="182">
        <f t="shared" si="10"/>
        <v>2014</v>
      </c>
      <c r="E696" s="176" t="s">
        <v>2092</v>
      </c>
      <c r="F696" s="184" t="s">
        <v>703</v>
      </c>
      <c r="G696" s="178" t="s">
        <v>303</v>
      </c>
      <c r="H696" s="194"/>
      <c r="I696" s="225"/>
    </row>
    <row r="697" spans="2:9" ht="15">
      <c r="B697" s="182" t="s">
        <v>363</v>
      </c>
      <c r="C697" s="176" t="s">
        <v>2045</v>
      </c>
      <c r="D697" s="182">
        <f t="shared" si="10"/>
        <v>2014</v>
      </c>
      <c r="E697" s="176" t="s">
        <v>2093</v>
      </c>
      <c r="F697" s="184" t="s">
        <v>704</v>
      </c>
      <c r="G697" s="178" t="s">
        <v>304</v>
      </c>
      <c r="H697" s="194"/>
      <c r="I697" s="225"/>
    </row>
    <row r="698" spans="2:9" ht="15">
      <c r="B698" s="182" t="s">
        <v>363</v>
      </c>
      <c r="C698" s="176" t="s">
        <v>2045</v>
      </c>
      <c r="D698" s="182">
        <f t="shared" si="10"/>
        <v>2014</v>
      </c>
      <c r="E698" s="176" t="s">
        <v>2094</v>
      </c>
      <c r="F698" s="184" t="s">
        <v>705</v>
      </c>
      <c r="G698" s="178" t="s">
        <v>305</v>
      </c>
      <c r="H698" s="194"/>
      <c r="I698" s="225"/>
    </row>
    <row r="699" spans="2:9" ht="15">
      <c r="B699" s="182" t="s">
        <v>363</v>
      </c>
      <c r="C699" s="176" t="s">
        <v>2045</v>
      </c>
      <c r="D699" s="182">
        <f t="shared" si="10"/>
        <v>2014</v>
      </c>
      <c r="E699" s="176" t="s">
        <v>2095</v>
      </c>
      <c r="F699" s="184" t="s">
        <v>706</v>
      </c>
      <c r="G699" s="178" t="s">
        <v>306</v>
      </c>
      <c r="H699" s="194"/>
      <c r="I699" s="225"/>
    </row>
    <row r="700" spans="2:9" ht="15">
      <c r="B700" s="182" t="s">
        <v>363</v>
      </c>
      <c r="C700" s="176" t="s">
        <v>363</v>
      </c>
      <c r="D700" s="182">
        <f t="shared" si="10"/>
        <v>2014</v>
      </c>
      <c r="E700" s="176" t="s">
        <v>2265</v>
      </c>
      <c r="F700" s="184" t="s">
        <v>363</v>
      </c>
      <c r="G700" s="178" t="s">
        <v>2264</v>
      </c>
      <c r="H700" s="194" t="str">
        <f>Responsáveis!X17</f>
        <v>www.sirinhaem.pe.gov.br</v>
      </c>
      <c r="I700" s="182" t="s">
        <v>970</v>
      </c>
    </row>
    <row r="701" spans="2:9" ht="15">
      <c r="B701" s="182"/>
      <c r="C701" s="176"/>
      <c r="D701" s="182"/>
      <c r="E701" s="176"/>
      <c r="F701" s="184"/>
      <c r="G701" s="178"/>
      <c r="H701" s="174"/>
      <c r="I701" s="182"/>
    </row>
    <row r="702" spans="2:9" ht="15">
      <c r="B702" s="182"/>
      <c r="C702" s="176"/>
      <c r="D702" s="182"/>
      <c r="E702" s="176"/>
      <c r="F702" s="184"/>
      <c r="G702" s="178"/>
      <c r="H702" s="174"/>
      <c r="I702" s="182"/>
    </row>
    <row r="703" spans="2:9" ht="15">
      <c r="B703" s="182"/>
      <c r="C703" s="176"/>
      <c r="D703" s="182"/>
      <c r="E703" s="176"/>
      <c r="F703" s="184"/>
      <c r="G703" s="178"/>
      <c r="H703" s="174"/>
      <c r="I703" s="182"/>
    </row>
    <row r="704" spans="2:9" ht="15">
      <c r="B704" s="182"/>
      <c r="C704" s="176"/>
      <c r="D704" s="182"/>
      <c r="E704" s="176"/>
      <c r="F704" s="184"/>
      <c r="G704" s="178"/>
      <c r="H704" s="174"/>
      <c r="I704" s="182"/>
    </row>
    <row r="705" spans="2:9" ht="15">
      <c r="B705" s="182"/>
      <c r="C705" s="176"/>
      <c r="D705" s="182"/>
      <c r="E705" s="176"/>
      <c r="F705" s="184"/>
      <c r="G705" s="178"/>
      <c r="H705" s="174"/>
      <c r="I705" s="182"/>
    </row>
    <row r="706" spans="2:9" ht="15">
      <c r="B706" s="182"/>
      <c r="C706" s="176"/>
      <c r="D706" s="182"/>
      <c r="E706" s="176"/>
      <c r="F706" s="184"/>
      <c r="G706" s="178"/>
      <c r="H706" s="174"/>
      <c r="I706" s="182"/>
    </row>
    <row r="707" spans="2:9" ht="15">
      <c r="B707" s="182"/>
      <c r="C707" s="176"/>
      <c r="D707" s="182"/>
      <c r="E707" s="176"/>
      <c r="F707" s="184"/>
      <c r="G707" s="178"/>
      <c r="H707" s="174"/>
      <c r="I707" s="182"/>
    </row>
    <row r="708" spans="2:9" ht="15">
      <c r="B708" s="182"/>
      <c r="C708" s="176"/>
      <c r="D708" s="182"/>
      <c r="E708" s="176"/>
      <c r="F708" s="184"/>
      <c r="G708" s="178"/>
      <c r="H708" s="174"/>
      <c r="I708" s="182"/>
    </row>
    <row r="709" spans="2:9" ht="15">
      <c r="B709" s="182"/>
      <c r="C709" s="176"/>
      <c r="D709" s="182"/>
      <c r="E709" s="176"/>
      <c r="F709" s="184"/>
      <c r="G709" s="178"/>
      <c r="H709" s="174"/>
      <c r="I709" s="182"/>
    </row>
    <row r="710" spans="2:9" ht="15">
      <c r="B710" s="182"/>
      <c r="C710" s="176"/>
      <c r="D710" s="182"/>
      <c r="E710" s="176"/>
      <c r="F710" s="184"/>
      <c r="G710" s="178"/>
      <c r="H710" s="174"/>
      <c r="I710" s="182"/>
    </row>
    <row r="711" spans="2:9" ht="15">
      <c r="B711" s="182"/>
      <c r="C711" s="176"/>
      <c r="D711" s="182"/>
      <c r="E711" s="176"/>
      <c r="F711" s="184"/>
      <c r="G711" s="178"/>
      <c r="H711" s="174"/>
      <c r="I711" s="182"/>
    </row>
    <row r="712" spans="2:9" ht="15">
      <c r="B712" s="182"/>
      <c r="C712" s="176"/>
      <c r="D712" s="182"/>
      <c r="E712" s="176"/>
      <c r="F712" s="184"/>
      <c r="G712" s="178"/>
      <c r="H712" s="174"/>
      <c r="I712" s="182"/>
    </row>
    <row r="713" spans="2:9" ht="15">
      <c r="B713" s="174"/>
      <c r="C713" s="174"/>
      <c r="D713" s="174"/>
      <c r="E713" s="174"/>
      <c r="F713" s="174"/>
      <c r="G713" s="174"/>
      <c r="H713" s="174"/>
      <c r="I713" s="182"/>
    </row>
    <row r="714" spans="2:9" ht="15">
      <c r="B714" s="174"/>
      <c r="C714" s="174"/>
      <c r="D714" s="174"/>
      <c r="E714" s="174"/>
      <c r="F714" s="174"/>
      <c r="G714" s="174"/>
      <c r="H714" s="174"/>
      <c r="I714" s="182"/>
    </row>
    <row r="715" spans="2:9" ht="15">
      <c r="B715" s="174"/>
      <c r="C715" s="174"/>
      <c r="D715" s="174"/>
      <c r="E715" s="174"/>
      <c r="F715" s="174"/>
      <c r="G715" s="174"/>
      <c r="H715" s="174"/>
      <c r="I715" s="182"/>
    </row>
    <row r="716" spans="2:9" ht="15">
      <c r="B716" s="174"/>
      <c r="C716" s="174"/>
      <c r="D716" s="174"/>
      <c r="E716" s="174"/>
      <c r="F716" s="174"/>
      <c r="G716" s="174"/>
      <c r="H716" s="174"/>
      <c r="I716" s="182"/>
    </row>
    <row r="717" spans="2:9" ht="15">
      <c r="B717" s="174"/>
      <c r="C717" s="174"/>
      <c r="D717" s="174"/>
      <c r="E717" s="174"/>
      <c r="F717" s="174"/>
      <c r="G717" s="174"/>
      <c r="H717" s="174"/>
      <c r="I717" s="182"/>
    </row>
    <row r="718" spans="2:9" ht="15">
      <c r="B718" s="174"/>
      <c r="C718" s="174"/>
      <c r="D718" s="174"/>
      <c r="E718" s="174"/>
      <c r="F718" s="174"/>
      <c r="G718" s="174"/>
      <c r="H718" s="174"/>
      <c r="I718" s="182"/>
    </row>
    <row r="719" spans="2:9" ht="15">
      <c r="B719" s="174"/>
      <c r="C719" s="174"/>
      <c r="D719" s="174"/>
      <c r="E719" s="174"/>
      <c r="F719" s="174"/>
      <c r="G719" s="174"/>
      <c r="H719" s="174"/>
      <c r="I719" s="182"/>
    </row>
    <row r="720" spans="2:9" ht="15">
      <c r="B720" s="174"/>
      <c r="C720" s="174"/>
      <c r="D720" s="174"/>
      <c r="E720" s="174"/>
      <c r="F720" s="174"/>
      <c r="G720" s="174"/>
      <c r="H720" s="174"/>
      <c r="I720" s="182"/>
    </row>
    <row r="721" spans="2:9" ht="15">
      <c r="B721" s="174"/>
      <c r="C721" s="174"/>
      <c r="D721" s="174"/>
      <c r="E721" s="174"/>
      <c r="F721" s="174"/>
      <c r="G721" s="174"/>
      <c r="H721" s="174"/>
      <c r="I721" s="182"/>
    </row>
    <row r="722" spans="2:9" ht="15">
      <c r="B722" s="174"/>
      <c r="C722" s="174"/>
      <c r="D722" s="174"/>
      <c r="E722" s="174"/>
      <c r="F722" s="174"/>
      <c r="G722" s="174"/>
      <c r="H722" s="174"/>
      <c r="I722" s="182"/>
    </row>
    <row r="723" spans="2:9" ht="15">
      <c r="B723" s="174"/>
      <c r="C723" s="174"/>
      <c r="D723" s="174"/>
      <c r="E723" s="174"/>
      <c r="F723" s="174"/>
      <c r="G723" s="174"/>
      <c r="H723" s="174"/>
      <c r="I723" s="182"/>
    </row>
    <row r="724" spans="2:9" ht="15">
      <c r="B724" s="174"/>
      <c r="C724" s="174"/>
      <c r="D724" s="174"/>
      <c r="E724" s="174"/>
      <c r="F724" s="174"/>
      <c r="G724" s="174"/>
      <c r="H724" s="174"/>
      <c r="I724" s="182"/>
    </row>
    <row r="725" spans="2:9" ht="15">
      <c r="B725" s="174"/>
      <c r="C725" s="174"/>
      <c r="D725" s="174"/>
      <c r="E725" s="174"/>
      <c r="F725" s="174"/>
      <c r="G725" s="174"/>
      <c r="H725" s="174"/>
      <c r="I725" s="182"/>
    </row>
    <row r="726" spans="2:9" ht="15">
      <c r="B726" s="174"/>
      <c r="C726" s="174"/>
      <c r="D726" s="174"/>
      <c r="E726" s="174"/>
      <c r="F726" s="174"/>
      <c r="G726" s="174"/>
      <c r="H726" s="174"/>
      <c r="I726" s="182"/>
    </row>
    <row r="727" spans="2:9" ht="15">
      <c r="B727" s="174"/>
      <c r="C727" s="174"/>
      <c r="D727" s="174"/>
      <c r="E727" s="174"/>
      <c r="F727" s="174"/>
      <c r="G727" s="174"/>
      <c r="H727" s="174"/>
      <c r="I727" s="182"/>
    </row>
    <row r="728" spans="2:9" ht="15">
      <c r="B728" s="174"/>
      <c r="C728" s="174"/>
      <c r="D728" s="174"/>
      <c r="E728" s="174"/>
      <c r="F728" s="174"/>
      <c r="G728" s="174"/>
      <c r="H728" s="174"/>
      <c r="I728" s="182"/>
    </row>
    <row r="729" spans="2:9" ht="15">
      <c r="B729" s="174"/>
      <c r="C729" s="174"/>
      <c r="D729" s="174"/>
      <c r="E729" s="174"/>
      <c r="F729" s="174"/>
      <c r="G729" s="174"/>
      <c r="H729" s="174"/>
      <c r="I729" s="182"/>
    </row>
    <row r="730" spans="2:9" ht="15">
      <c r="B730" s="174"/>
      <c r="C730" s="174"/>
      <c r="D730" s="174"/>
      <c r="E730" s="174"/>
      <c r="F730" s="174"/>
      <c r="G730" s="174"/>
      <c r="H730" s="174"/>
      <c r="I730" s="182"/>
    </row>
    <row r="731" spans="2:9" ht="15">
      <c r="B731" s="174"/>
      <c r="C731" s="174"/>
      <c r="D731" s="174"/>
      <c r="E731" s="174"/>
      <c r="F731" s="174"/>
      <c r="G731" s="174"/>
      <c r="H731" s="174"/>
      <c r="I731" s="182"/>
    </row>
    <row r="732" spans="2:9" ht="15">
      <c r="B732" s="174"/>
      <c r="C732" s="174"/>
      <c r="D732" s="174"/>
      <c r="E732" s="174"/>
      <c r="F732" s="174"/>
      <c r="G732" s="174"/>
      <c r="H732" s="174"/>
      <c r="I732" s="182"/>
    </row>
    <row r="733" spans="2:9" ht="15">
      <c r="B733" s="174"/>
      <c r="C733" s="174"/>
      <c r="D733" s="174"/>
      <c r="E733" s="174"/>
      <c r="F733" s="174"/>
      <c r="G733" s="174"/>
      <c r="H733" s="174"/>
      <c r="I733" s="182"/>
    </row>
    <row r="734" spans="2:9" ht="15">
      <c r="B734" s="174"/>
      <c r="C734" s="174"/>
      <c r="D734" s="174"/>
      <c r="E734" s="174"/>
      <c r="F734" s="174"/>
      <c r="G734" s="174"/>
      <c r="H734" s="174"/>
      <c r="I734" s="182"/>
    </row>
    <row r="735" spans="2:9" ht="15">
      <c r="B735" s="174"/>
      <c r="C735" s="174"/>
      <c r="D735" s="174"/>
      <c r="E735" s="174"/>
      <c r="F735" s="174"/>
      <c r="G735" s="174"/>
      <c r="H735" s="174"/>
      <c r="I735" s="182"/>
    </row>
    <row r="736" spans="2:9" ht="15">
      <c r="B736" s="174"/>
      <c r="C736" s="174"/>
      <c r="D736" s="174"/>
      <c r="E736" s="174"/>
      <c r="F736" s="174"/>
      <c r="G736" s="174"/>
      <c r="H736" s="174"/>
      <c r="I736" s="182"/>
    </row>
    <row r="737" spans="2:9" ht="15">
      <c r="B737" s="174"/>
      <c r="C737" s="174"/>
      <c r="D737" s="174"/>
      <c r="E737" s="174"/>
      <c r="F737" s="174"/>
      <c r="G737" s="174"/>
      <c r="H737" s="174"/>
      <c r="I737" s="182"/>
    </row>
    <row r="738" spans="2:9" ht="15">
      <c r="B738" s="174"/>
      <c r="C738" s="174"/>
      <c r="D738" s="174"/>
      <c r="E738" s="174"/>
      <c r="F738" s="174"/>
      <c r="G738" s="174"/>
      <c r="H738" s="174"/>
      <c r="I738" s="182"/>
    </row>
    <row r="739" spans="2:9" ht="15">
      <c r="B739" s="174"/>
      <c r="C739" s="174"/>
      <c r="D739" s="174"/>
      <c r="E739" s="174"/>
      <c r="F739" s="174"/>
      <c r="G739" s="174"/>
      <c r="H739" s="174"/>
      <c r="I739" s="182"/>
    </row>
    <row r="740" spans="2:9" ht="15">
      <c r="B740" s="174"/>
      <c r="C740" s="174"/>
      <c r="D740" s="174"/>
      <c r="E740" s="174"/>
      <c r="F740" s="174"/>
      <c r="G740" s="174"/>
      <c r="H740" s="174"/>
      <c r="I740" s="182"/>
    </row>
    <row r="741" spans="2:9" ht="15">
      <c r="B741" s="174"/>
      <c r="C741" s="174"/>
      <c r="D741" s="174"/>
      <c r="E741" s="174"/>
      <c r="F741" s="174"/>
      <c r="G741" s="174"/>
      <c r="H741" s="174"/>
      <c r="I741" s="182"/>
    </row>
    <row r="742" spans="2:9" ht="15">
      <c r="B742" s="174"/>
      <c r="C742" s="174"/>
      <c r="D742" s="174"/>
      <c r="E742" s="174"/>
      <c r="F742" s="174"/>
      <c r="G742" s="174"/>
      <c r="H742" s="174"/>
      <c r="I742" s="182"/>
    </row>
    <row r="743" spans="2:9" ht="15">
      <c r="B743" s="174"/>
      <c r="C743" s="174"/>
      <c r="D743" s="174"/>
      <c r="E743" s="174"/>
      <c r="F743" s="174"/>
      <c r="G743" s="174"/>
      <c r="H743" s="174"/>
      <c r="I743" s="182"/>
    </row>
    <row r="744" spans="2:9" ht="15">
      <c r="B744" s="174"/>
      <c r="C744" s="174"/>
      <c r="D744" s="174"/>
      <c r="E744" s="174"/>
      <c r="F744" s="174"/>
      <c r="G744" s="174"/>
      <c r="H744" s="174"/>
      <c r="I744" s="182"/>
    </row>
    <row r="745" spans="2:9" ht="15">
      <c r="B745" s="174"/>
      <c r="C745" s="174"/>
      <c r="D745" s="174"/>
      <c r="E745" s="174"/>
      <c r="F745" s="174"/>
      <c r="G745" s="174"/>
      <c r="H745" s="174"/>
      <c r="I745" s="182"/>
    </row>
    <row r="746" spans="2:9" ht="15">
      <c r="B746" s="174"/>
      <c r="C746" s="174"/>
      <c r="D746" s="174"/>
      <c r="E746" s="174"/>
      <c r="F746" s="174"/>
      <c r="G746" s="174"/>
      <c r="H746" s="174"/>
      <c r="I746" s="182"/>
    </row>
    <row r="747" spans="2:9" ht="15">
      <c r="B747" s="174"/>
      <c r="C747" s="174"/>
      <c r="D747" s="174"/>
      <c r="E747" s="174"/>
      <c r="F747" s="174"/>
      <c r="G747" s="174"/>
      <c r="H747" s="174"/>
      <c r="I747" s="182"/>
    </row>
    <row r="748" spans="2:9" ht="15">
      <c r="B748" s="174"/>
      <c r="C748" s="174"/>
      <c r="D748" s="174"/>
      <c r="E748" s="174"/>
      <c r="F748" s="174"/>
      <c r="G748" s="174"/>
      <c r="H748" s="174"/>
      <c r="I748" s="182"/>
    </row>
    <row r="749" spans="2:9" ht="15">
      <c r="B749" s="174"/>
      <c r="C749" s="174"/>
      <c r="D749" s="174"/>
      <c r="E749" s="174"/>
      <c r="F749" s="174"/>
      <c r="G749" s="174"/>
      <c r="H749" s="174"/>
      <c r="I749" s="182"/>
    </row>
    <row r="750" spans="2:9" ht="15">
      <c r="B750" s="174"/>
      <c r="C750" s="174"/>
      <c r="D750" s="174"/>
      <c r="E750" s="174"/>
      <c r="F750" s="174"/>
      <c r="G750" s="174"/>
      <c r="H750" s="174"/>
      <c r="I750" s="182"/>
    </row>
    <row r="751" spans="2:9" ht="15">
      <c r="B751" s="174"/>
      <c r="C751" s="174"/>
      <c r="D751" s="174"/>
      <c r="E751" s="174"/>
      <c r="F751" s="174"/>
      <c r="G751" s="174"/>
      <c r="H751" s="174"/>
      <c r="I751" s="182"/>
    </row>
    <row r="752" spans="2:9" ht="15">
      <c r="B752" s="174"/>
      <c r="C752" s="174"/>
      <c r="D752" s="174"/>
      <c r="E752" s="174"/>
      <c r="F752" s="174"/>
      <c r="G752" s="174"/>
      <c r="H752" s="174"/>
      <c r="I752" s="182"/>
    </row>
    <row r="753" spans="2:9" ht="15">
      <c r="B753" s="174"/>
      <c r="C753" s="174"/>
      <c r="D753" s="174"/>
      <c r="E753" s="174"/>
      <c r="F753" s="174"/>
      <c r="G753" s="174"/>
      <c r="H753" s="174"/>
      <c r="I753" s="182"/>
    </row>
    <row r="754" spans="2:9" ht="15">
      <c r="B754" s="174"/>
      <c r="C754" s="174"/>
      <c r="D754" s="174"/>
      <c r="E754" s="174"/>
      <c r="F754" s="174"/>
      <c r="G754" s="174"/>
      <c r="H754" s="174"/>
      <c r="I754" s="182"/>
    </row>
    <row r="755" spans="2:9" ht="15">
      <c r="B755" s="174"/>
      <c r="C755" s="174"/>
      <c r="D755" s="174"/>
      <c r="E755" s="174"/>
      <c r="F755" s="174"/>
      <c r="G755" s="174"/>
      <c r="H755" s="174"/>
      <c r="I755" s="182"/>
    </row>
    <row r="756" spans="2:9" ht="15">
      <c r="B756" s="174"/>
      <c r="C756" s="174"/>
      <c r="D756" s="174"/>
      <c r="E756" s="174"/>
      <c r="F756" s="174"/>
      <c r="G756" s="174"/>
      <c r="H756" s="174"/>
      <c r="I756" s="182"/>
    </row>
    <row r="757" spans="2:9" ht="15">
      <c r="B757" s="174"/>
      <c r="C757" s="174"/>
      <c r="D757" s="174"/>
      <c r="E757" s="174"/>
      <c r="F757" s="174"/>
      <c r="G757" s="174"/>
      <c r="H757" s="174"/>
      <c r="I757" s="182"/>
    </row>
    <row r="758" spans="2:9" ht="15">
      <c r="B758" s="174"/>
      <c r="C758" s="174"/>
      <c r="D758" s="174"/>
      <c r="E758" s="174"/>
      <c r="F758" s="174"/>
      <c r="G758" s="174"/>
      <c r="H758" s="174"/>
      <c r="I758" s="182"/>
    </row>
    <row r="759" spans="2:9" ht="15">
      <c r="B759" s="174"/>
      <c r="C759" s="174"/>
      <c r="D759" s="174"/>
      <c r="E759" s="174"/>
      <c r="F759" s="174"/>
      <c r="G759" s="174"/>
      <c r="H759" s="174"/>
      <c r="I759" s="182"/>
    </row>
    <row r="760" spans="2:9" ht="15">
      <c r="B760" s="174"/>
      <c r="C760" s="174"/>
      <c r="D760" s="174"/>
      <c r="E760" s="174"/>
      <c r="F760" s="174"/>
      <c r="G760" s="174"/>
      <c r="H760" s="174"/>
      <c r="I760" s="182"/>
    </row>
    <row r="761" spans="2:9" ht="15">
      <c r="B761" s="174"/>
      <c r="C761" s="174"/>
      <c r="D761" s="174"/>
      <c r="E761" s="174"/>
      <c r="F761" s="174"/>
      <c r="G761" s="174"/>
      <c r="H761" s="174"/>
      <c r="I761" s="182"/>
    </row>
    <row r="762" spans="2:9" ht="15">
      <c r="B762" s="174"/>
      <c r="C762" s="174"/>
      <c r="D762" s="174"/>
      <c r="E762" s="174"/>
      <c r="F762" s="174"/>
      <c r="G762" s="174"/>
      <c r="H762" s="174"/>
      <c r="I762" s="182"/>
    </row>
    <row r="763" spans="2:9" ht="15">
      <c r="B763" s="174"/>
      <c r="C763" s="174"/>
      <c r="D763" s="174"/>
      <c r="E763" s="174"/>
      <c r="F763" s="174"/>
      <c r="G763" s="174"/>
      <c r="H763" s="174"/>
      <c r="I763" s="182"/>
    </row>
    <row r="764" spans="2:9" ht="15">
      <c r="B764" s="174"/>
      <c r="C764" s="174"/>
      <c r="D764" s="174"/>
      <c r="E764" s="174"/>
      <c r="F764" s="174"/>
      <c r="G764" s="174"/>
      <c r="H764" s="174"/>
      <c r="I764" s="182"/>
    </row>
    <row r="765" spans="2:9" ht="15">
      <c r="B765" s="174"/>
      <c r="C765" s="174"/>
      <c r="D765" s="174"/>
      <c r="E765" s="174"/>
      <c r="F765" s="174"/>
      <c r="G765" s="174"/>
      <c r="H765" s="174"/>
      <c r="I765" s="182"/>
    </row>
    <row r="766" spans="2:9" ht="15">
      <c r="B766" s="174"/>
      <c r="C766" s="174"/>
      <c r="D766" s="174"/>
      <c r="E766" s="174"/>
      <c r="F766" s="174"/>
      <c r="G766" s="174"/>
      <c r="H766" s="174"/>
      <c r="I766" s="182"/>
    </row>
    <row r="767" spans="2:9" ht="15">
      <c r="B767" s="174"/>
      <c r="C767" s="174"/>
      <c r="D767" s="174"/>
      <c r="E767" s="174"/>
      <c r="F767" s="174"/>
      <c r="G767" s="174"/>
      <c r="H767" s="174"/>
      <c r="I767" s="182"/>
    </row>
    <row r="768" spans="2:9" ht="15">
      <c r="B768" s="174"/>
      <c r="C768" s="174"/>
      <c r="D768" s="174"/>
      <c r="E768" s="174"/>
      <c r="F768" s="174"/>
      <c r="G768" s="174"/>
      <c r="H768" s="174"/>
      <c r="I768" s="182"/>
    </row>
    <row r="769" spans="2:9" ht="15">
      <c r="B769" s="174"/>
      <c r="C769" s="174"/>
      <c r="D769" s="174"/>
      <c r="E769" s="174"/>
      <c r="F769" s="174"/>
      <c r="G769" s="174"/>
      <c r="H769" s="174"/>
      <c r="I769" s="182"/>
    </row>
    <row r="770" spans="2:9" ht="15">
      <c r="B770" s="174"/>
      <c r="C770" s="174"/>
      <c r="D770" s="174"/>
      <c r="E770" s="174"/>
      <c r="F770" s="174"/>
      <c r="G770" s="174"/>
      <c r="H770" s="174"/>
      <c r="I770" s="182"/>
    </row>
    <row r="771" spans="2:9" ht="15">
      <c r="B771" s="174"/>
      <c r="C771" s="174"/>
      <c r="D771" s="174"/>
      <c r="E771" s="174"/>
      <c r="F771" s="174"/>
      <c r="G771" s="174"/>
      <c r="H771" s="174"/>
      <c r="I771" s="182"/>
    </row>
    <row r="772" spans="2:9" ht="15">
      <c r="B772" s="174"/>
      <c r="C772" s="174"/>
      <c r="D772" s="174"/>
      <c r="E772" s="174"/>
      <c r="F772" s="174"/>
      <c r="G772" s="174"/>
      <c r="H772" s="174"/>
      <c r="I772" s="182"/>
    </row>
    <row r="773" spans="2:9" ht="15">
      <c r="B773" s="174"/>
      <c r="C773" s="174"/>
      <c r="D773" s="174"/>
      <c r="E773" s="174"/>
      <c r="F773" s="174"/>
      <c r="G773" s="174"/>
      <c r="H773" s="174"/>
      <c r="I773" s="182"/>
    </row>
    <row r="774" spans="2:9" ht="15">
      <c r="B774" s="174"/>
      <c r="C774" s="174"/>
      <c r="D774" s="174"/>
      <c r="E774" s="174"/>
      <c r="F774" s="174"/>
      <c r="G774" s="174"/>
      <c r="H774" s="174"/>
      <c r="I774" s="182"/>
    </row>
    <row r="775" spans="2:9" ht="15">
      <c r="B775" s="174"/>
      <c r="C775" s="174"/>
      <c r="D775" s="174"/>
      <c r="E775" s="174"/>
      <c r="F775" s="174"/>
      <c r="G775" s="174"/>
      <c r="H775" s="174"/>
      <c r="I775" s="182"/>
    </row>
    <row r="776" spans="2:9" ht="15">
      <c r="B776" s="174"/>
      <c r="C776" s="174"/>
      <c r="D776" s="174"/>
      <c r="E776" s="174"/>
      <c r="F776" s="174"/>
      <c r="G776" s="174"/>
      <c r="H776" s="174"/>
      <c r="I776" s="182"/>
    </row>
    <row r="777" spans="2:9" ht="15">
      <c r="B777" s="174"/>
      <c r="C777" s="174"/>
      <c r="D777" s="174"/>
      <c r="E777" s="174"/>
      <c r="F777" s="174"/>
      <c r="G777" s="174"/>
      <c r="H777" s="174"/>
      <c r="I777" s="182"/>
    </row>
    <row r="778" spans="2:9" ht="15">
      <c r="B778" s="174"/>
      <c r="C778" s="174"/>
      <c r="D778" s="174"/>
      <c r="E778" s="174"/>
      <c r="F778" s="174"/>
      <c r="G778" s="174"/>
      <c r="H778" s="174"/>
      <c r="I778" s="182"/>
    </row>
    <row r="779" spans="2:9" ht="15">
      <c r="B779" s="174"/>
      <c r="C779" s="174"/>
      <c r="D779" s="174"/>
      <c r="E779" s="174"/>
      <c r="F779" s="174"/>
      <c r="G779" s="174"/>
      <c r="H779" s="174"/>
      <c r="I779" s="182"/>
    </row>
    <row r="780" spans="2:9" ht="15">
      <c r="B780" s="174"/>
      <c r="C780" s="174"/>
      <c r="D780" s="174"/>
      <c r="E780" s="174"/>
      <c r="F780" s="174"/>
      <c r="G780" s="174"/>
      <c r="H780" s="174"/>
      <c r="I780" s="182"/>
    </row>
    <row r="781" spans="2:9" ht="15">
      <c r="B781" s="174"/>
      <c r="C781" s="174"/>
      <c r="D781" s="174"/>
      <c r="E781" s="174"/>
      <c r="F781" s="174"/>
      <c r="G781" s="174"/>
      <c r="H781" s="174"/>
      <c r="I781" s="182"/>
    </row>
    <row r="782" spans="2:9" ht="15">
      <c r="B782" s="174"/>
      <c r="C782" s="174"/>
      <c r="D782" s="174"/>
      <c r="E782" s="174"/>
      <c r="F782" s="174"/>
      <c r="G782" s="174"/>
      <c r="H782" s="174"/>
      <c r="I782" s="182"/>
    </row>
    <row r="783" spans="2:9" ht="15">
      <c r="B783" s="174"/>
      <c r="C783" s="174"/>
      <c r="D783" s="174"/>
      <c r="E783" s="174"/>
      <c r="F783" s="174"/>
      <c r="G783" s="174"/>
      <c r="H783" s="174"/>
      <c r="I783" s="182"/>
    </row>
    <row r="784" spans="2:9" ht="15">
      <c r="B784" s="174"/>
      <c r="C784" s="174"/>
      <c r="D784" s="174"/>
      <c r="E784" s="174"/>
      <c r="F784" s="174"/>
      <c r="G784" s="174"/>
      <c r="H784" s="174"/>
      <c r="I784" s="182"/>
    </row>
    <row r="785" spans="2:9" ht="15">
      <c r="B785" s="174"/>
      <c r="C785" s="174"/>
      <c r="D785" s="174"/>
      <c r="E785" s="174"/>
      <c r="F785" s="174"/>
      <c r="G785" s="174"/>
      <c r="H785" s="174"/>
      <c r="I785" s="182"/>
    </row>
    <row r="786" spans="2:9" ht="15">
      <c r="B786" s="174"/>
      <c r="C786" s="174"/>
      <c r="D786" s="174"/>
      <c r="E786" s="174"/>
      <c r="F786" s="174"/>
      <c r="G786" s="174"/>
      <c r="H786" s="174"/>
      <c r="I786" s="182"/>
    </row>
    <row r="787" spans="2:9" ht="15">
      <c r="B787" s="174"/>
      <c r="C787" s="174"/>
      <c r="D787" s="174"/>
      <c r="E787" s="174"/>
      <c r="F787" s="174"/>
      <c r="G787" s="174"/>
      <c r="H787" s="174"/>
      <c r="I787" s="182"/>
    </row>
    <row r="788" spans="2:9" ht="15">
      <c r="B788" s="174"/>
      <c r="C788" s="174"/>
      <c r="D788" s="174"/>
      <c r="E788" s="174"/>
      <c r="F788" s="174"/>
      <c r="G788" s="174"/>
      <c r="H788" s="174"/>
      <c r="I788" s="182"/>
    </row>
    <row r="789" spans="2:9" ht="15">
      <c r="B789" s="174"/>
      <c r="C789" s="174"/>
      <c r="D789" s="174"/>
      <c r="E789" s="174"/>
      <c r="F789" s="174"/>
      <c r="G789" s="174"/>
      <c r="H789" s="174"/>
      <c r="I789" s="182"/>
    </row>
    <row r="790" spans="2:9" ht="15">
      <c r="B790" s="174"/>
      <c r="C790" s="174"/>
      <c r="D790" s="174"/>
      <c r="E790" s="174"/>
      <c r="F790" s="174"/>
      <c r="G790" s="174"/>
      <c r="H790" s="174"/>
      <c r="I790" s="182"/>
    </row>
    <row r="791" spans="2:9" ht="15">
      <c r="B791" s="174"/>
      <c r="C791" s="174"/>
      <c r="D791" s="174"/>
      <c r="E791" s="174"/>
      <c r="F791" s="174"/>
      <c r="G791" s="174"/>
      <c r="H791" s="174"/>
      <c r="I791" s="182"/>
    </row>
    <row r="792" spans="2:9" ht="15">
      <c r="B792" s="174"/>
      <c r="C792" s="174"/>
      <c r="D792" s="174"/>
      <c r="E792" s="174"/>
      <c r="F792" s="174"/>
      <c r="G792" s="174"/>
      <c r="H792" s="174"/>
      <c r="I792" s="182"/>
    </row>
    <row r="793" spans="2:9" ht="15">
      <c r="B793" s="174"/>
      <c r="C793" s="174"/>
      <c r="D793" s="174"/>
      <c r="E793" s="174"/>
      <c r="F793" s="174"/>
      <c r="G793" s="174"/>
      <c r="H793" s="174"/>
      <c r="I793" s="182"/>
    </row>
    <row r="794" spans="2:9" ht="15">
      <c r="B794" s="174"/>
      <c r="C794" s="174"/>
      <c r="D794" s="174"/>
      <c r="E794" s="174"/>
      <c r="F794" s="174"/>
      <c r="G794" s="174"/>
      <c r="H794" s="174"/>
      <c r="I794" s="182"/>
    </row>
    <row r="795" spans="2:9" ht="15">
      <c r="B795" s="174"/>
      <c r="C795" s="174"/>
      <c r="D795" s="174"/>
      <c r="E795" s="174"/>
      <c r="F795" s="174"/>
      <c r="G795" s="174"/>
      <c r="H795" s="174"/>
      <c r="I795" s="182"/>
    </row>
    <row r="796" spans="2:9" ht="15">
      <c r="B796" s="174"/>
      <c r="C796" s="174"/>
      <c r="D796" s="174"/>
      <c r="E796" s="174"/>
      <c r="F796" s="174"/>
      <c r="G796" s="174"/>
      <c r="H796" s="174"/>
      <c r="I796" s="182"/>
    </row>
    <row r="797" spans="2:9" ht="15">
      <c r="B797" s="174"/>
      <c r="C797" s="174"/>
      <c r="D797" s="174"/>
      <c r="E797" s="174"/>
      <c r="F797" s="174"/>
      <c r="G797" s="174"/>
      <c r="H797" s="174"/>
      <c r="I797" s="182"/>
    </row>
    <row r="798" spans="2:9" ht="15">
      <c r="B798" s="174"/>
      <c r="C798" s="174"/>
      <c r="D798" s="174"/>
      <c r="E798" s="174"/>
      <c r="F798" s="174"/>
      <c r="G798" s="174"/>
      <c r="H798" s="174"/>
      <c r="I798" s="182"/>
    </row>
    <row r="799" spans="2:9" ht="15">
      <c r="B799" s="174"/>
      <c r="C799" s="174"/>
      <c r="D799" s="174"/>
      <c r="E799" s="174"/>
      <c r="F799" s="174"/>
      <c r="G799" s="174"/>
      <c r="H799" s="174"/>
      <c r="I799" s="182"/>
    </row>
    <row r="800" spans="2:9" ht="15">
      <c r="B800" s="174"/>
      <c r="C800" s="174"/>
      <c r="D800" s="174"/>
      <c r="E800" s="174"/>
      <c r="F800" s="174"/>
      <c r="G800" s="174"/>
      <c r="H800" s="174"/>
      <c r="I800" s="182"/>
    </row>
    <row r="801" spans="2:9" ht="15">
      <c r="B801" s="174"/>
      <c r="C801" s="174"/>
      <c r="D801" s="174"/>
      <c r="E801" s="174"/>
      <c r="F801" s="174"/>
      <c r="G801" s="174"/>
      <c r="H801" s="174"/>
      <c r="I801" s="182"/>
    </row>
    <row r="802" spans="2:9" ht="15">
      <c r="B802" s="174"/>
      <c r="C802" s="174"/>
      <c r="D802" s="174"/>
      <c r="E802" s="174"/>
      <c r="F802" s="174"/>
      <c r="G802" s="174"/>
      <c r="H802" s="174"/>
      <c r="I802" s="182"/>
    </row>
    <row r="803" spans="2:9" ht="15">
      <c r="B803" s="174"/>
      <c r="C803" s="174"/>
      <c r="D803" s="174"/>
      <c r="E803" s="174"/>
      <c r="F803" s="174"/>
      <c r="G803" s="174"/>
      <c r="H803" s="174"/>
      <c r="I803" s="182"/>
    </row>
    <row r="804" spans="2:9" ht="15">
      <c r="B804" s="174"/>
      <c r="C804" s="174"/>
      <c r="D804" s="174"/>
      <c r="E804" s="174"/>
      <c r="F804" s="174"/>
      <c r="G804" s="174"/>
      <c r="H804" s="174"/>
      <c r="I804" s="182"/>
    </row>
    <row r="805" spans="2:9" ht="15">
      <c r="B805" s="174"/>
      <c r="C805" s="174"/>
      <c r="D805" s="174"/>
      <c r="E805" s="174"/>
      <c r="F805" s="174"/>
      <c r="G805" s="174"/>
      <c r="H805" s="174"/>
      <c r="I805" s="182"/>
    </row>
    <row r="806" spans="2:9" ht="15">
      <c r="B806" s="174"/>
      <c r="C806" s="174"/>
      <c r="D806" s="174"/>
      <c r="E806" s="174"/>
      <c r="F806" s="174"/>
      <c r="G806" s="174"/>
      <c r="H806" s="174"/>
      <c r="I806" s="182"/>
    </row>
    <row r="807" spans="2:9" ht="15">
      <c r="B807" s="174"/>
      <c r="C807" s="174"/>
      <c r="D807" s="174"/>
      <c r="E807" s="174"/>
      <c r="F807" s="174"/>
      <c r="G807" s="174"/>
      <c r="H807" s="174"/>
      <c r="I807" s="182"/>
    </row>
    <row r="808" spans="2:9" ht="15">
      <c r="B808" s="174"/>
      <c r="C808" s="174"/>
      <c r="D808" s="174"/>
      <c r="E808" s="174"/>
      <c r="F808" s="174"/>
      <c r="G808" s="174"/>
      <c r="H808" s="174"/>
      <c r="I808" s="182"/>
    </row>
    <row r="809" spans="2:9" ht="15">
      <c r="B809" s="174"/>
      <c r="C809" s="174"/>
      <c r="D809" s="174"/>
      <c r="E809" s="174"/>
      <c r="F809" s="174"/>
      <c r="G809" s="174"/>
      <c r="H809" s="174"/>
      <c r="I809" s="182"/>
    </row>
    <row r="810" spans="2:9" ht="15">
      <c r="B810" s="174"/>
      <c r="C810" s="174"/>
      <c r="D810" s="174"/>
      <c r="E810" s="174"/>
      <c r="F810" s="174"/>
      <c r="G810" s="174"/>
      <c r="H810" s="174"/>
      <c r="I810" s="182"/>
    </row>
    <row r="811" spans="2:9" ht="15">
      <c r="B811" s="174"/>
      <c r="C811" s="174"/>
      <c r="D811" s="174"/>
      <c r="E811" s="174"/>
      <c r="F811" s="174"/>
      <c r="G811" s="174"/>
      <c r="H811" s="174"/>
      <c r="I811" s="182"/>
    </row>
    <row r="812" spans="2:9" ht="15">
      <c r="B812" s="174"/>
      <c r="C812" s="174"/>
      <c r="D812" s="174"/>
      <c r="E812" s="174"/>
      <c r="F812" s="174"/>
      <c r="G812" s="174"/>
      <c r="H812" s="174"/>
      <c r="I812" s="182"/>
    </row>
    <row r="813" spans="2:9" ht="15">
      <c r="B813" s="174"/>
      <c r="C813" s="174"/>
      <c r="D813" s="174"/>
      <c r="E813" s="174"/>
      <c r="F813" s="174"/>
      <c r="G813" s="174"/>
      <c r="H813" s="174"/>
      <c r="I813" s="182"/>
    </row>
    <row r="814" spans="2:9" ht="15">
      <c r="B814" s="174"/>
      <c r="C814" s="174"/>
      <c r="D814" s="174"/>
      <c r="E814" s="174"/>
      <c r="F814" s="174"/>
      <c r="G814" s="174"/>
      <c r="H814" s="174"/>
      <c r="I814" s="182"/>
    </row>
    <row r="815" spans="2:9" ht="15">
      <c r="B815" s="174"/>
      <c r="C815" s="174"/>
      <c r="D815" s="174"/>
      <c r="E815" s="174"/>
      <c r="F815" s="174"/>
      <c r="G815" s="174"/>
      <c r="H815" s="174"/>
      <c r="I815" s="182"/>
    </row>
    <row r="816" spans="2:9" ht="15">
      <c r="B816" s="174"/>
      <c r="C816" s="174"/>
      <c r="D816" s="174"/>
      <c r="E816" s="174"/>
      <c r="F816" s="174"/>
      <c r="G816" s="174"/>
      <c r="H816" s="174"/>
      <c r="I816" s="182"/>
    </row>
    <row r="817" spans="2:9" ht="15">
      <c r="B817" s="174"/>
      <c r="C817" s="174"/>
      <c r="D817" s="174"/>
      <c r="E817" s="174"/>
      <c r="F817" s="174"/>
      <c r="G817" s="174"/>
      <c r="H817" s="174"/>
      <c r="I817" s="182"/>
    </row>
    <row r="818" spans="2:9" ht="15">
      <c r="B818" s="174"/>
      <c r="C818" s="174"/>
      <c r="D818" s="174"/>
      <c r="E818" s="174"/>
      <c r="F818" s="174"/>
      <c r="G818" s="174"/>
      <c r="H818" s="174"/>
      <c r="I818" s="182"/>
    </row>
    <row r="819" spans="2:9" ht="15">
      <c r="B819" s="174"/>
      <c r="C819" s="174"/>
      <c r="D819" s="174"/>
      <c r="E819" s="174"/>
      <c r="F819" s="174"/>
      <c r="G819" s="174"/>
      <c r="H819" s="174"/>
      <c r="I819" s="182"/>
    </row>
    <row r="820" spans="2:9" ht="15">
      <c r="B820" s="174"/>
      <c r="C820" s="174"/>
      <c r="D820" s="174"/>
      <c r="E820" s="174"/>
      <c r="F820" s="174"/>
      <c r="G820" s="174"/>
      <c r="H820" s="174"/>
      <c r="I820" s="182"/>
    </row>
    <row r="821" spans="2:9" ht="15">
      <c r="B821" s="174"/>
      <c r="C821" s="174"/>
      <c r="D821" s="174"/>
      <c r="E821" s="174"/>
      <c r="F821" s="174"/>
      <c r="G821" s="174"/>
      <c r="H821" s="174"/>
      <c r="I821" s="182"/>
    </row>
    <row r="822" spans="2:9" ht="15">
      <c r="B822" s="174"/>
      <c r="C822" s="174"/>
      <c r="D822" s="174"/>
      <c r="E822" s="174"/>
      <c r="F822" s="174"/>
      <c r="G822" s="174"/>
      <c r="H822" s="174"/>
      <c r="I822" s="182"/>
    </row>
    <row r="823" spans="2:9" ht="15">
      <c r="B823" s="174"/>
      <c r="C823" s="174"/>
      <c r="D823" s="174"/>
      <c r="E823" s="174"/>
      <c r="F823" s="174"/>
      <c r="G823" s="174"/>
      <c r="H823" s="174"/>
      <c r="I823" s="182"/>
    </row>
    <row r="824" spans="2:9" ht="15">
      <c r="B824" s="174"/>
      <c r="C824" s="174"/>
      <c r="D824" s="174"/>
      <c r="E824" s="174"/>
      <c r="F824" s="174"/>
      <c r="G824" s="174"/>
      <c r="H824" s="174"/>
      <c r="I824" s="182"/>
    </row>
    <row r="825" spans="2:9" ht="15">
      <c r="B825" s="174"/>
      <c r="C825" s="174"/>
      <c r="D825" s="174"/>
      <c r="E825" s="174"/>
      <c r="F825" s="174"/>
      <c r="G825" s="174"/>
      <c r="H825" s="174"/>
      <c r="I825" s="182"/>
    </row>
    <row r="826" spans="2:9" ht="15">
      <c r="B826" s="174"/>
      <c r="C826" s="174"/>
      <c r="D826" s="174"/>
      <c r="E826" s="174"/>
      <c r="F826" s="174"/>
      <c r="G826" s="174"/>
      <c r="H826" s="174"/>
      <c r="I826" s="182"/>
    </row>
    <row r="827" spans="2:9" ht="15">
      <c r="B827" s="174"/>
      <c r="C827" s="174"/>
      <c r="D827" s="174"/>
      <c r="E827" s="174"/>
      <c r="F827" s="174"/>
      <c r="G827" s="174"/>
      <c r="H827" s="174"/>
      <c r="I827" s="182"/>
    </row>
    <row r="828" spans="2:9" ht="15">
      <c r="B828" s="174"/>
      <c r="C828" s="174"/>
      <c r="D828" s="174"/>
      <c r="E828" s="174"/>
      <c r="F828" s="174"/>
      <c r="G828" s="174"/>
      <c r="H828" s="174"/>
      <c r="I828" s="182"/>
    </row>
    <row r="829" spans="2:9" ht="15">
      <c r="B829" s="174"/>
      <c r="C829" s="174"/>
      <c r="D829" s="174"/>
      <c r="E829" s="174"/>
      <c r="F829" s="174"/>
      <c r="G829" s="174"/>
      <c r="H829" s="174"/>
      <c r="I829" s="182"/>
    </row>
    <row r="830" spans="2:9" ht="15">
      <c r="B830" s="174"/>
      <c r="C830" s="174"/>
      <c r="D830" s="174"/>
      <c r="E830" s="174"/>
      <c r="F830" s="174"/>
      <c r="G830" s="174"/>
      <c r="H830" s="174"/>
      <c r="I830" s="182"/>
    </row>
    <row r="831" spans="2:9" ht="15">
      <c r="B831" s="174"/>
      <c r="C831" s="174"/>
      <c r="D831" s="174"/>
      <c r="E831" s="174"/>
      <c r="F831" s="174"/>
      <c r="G831" s="174"/>
      <c r="H831" s="174"/>
      <c r="I831" s="182"/>
    </row>
    <row r="832" spans="2:9" ht="15">
      <c r="B832" s="174"/>
      <c r="C832" s="174"/>
      <c r="D832" s="174"/>
      <c r="E832" s="174"/>
      <c r="F832" s="174"/>
      <c r="G832" s="174"/>
      <c r="H832" s="174"/>
      <c r="I832" s="182"/>
    </row>
    <row r="833" spans="2:9" ht="15">
      <c r="B833" s="174"/>
      <c r="C833" s="174"/>
      <c r="D833" s="174"/>
      <c r="E833" s="174"/>
      <c r="F833" s="174"/>
      <c r="G833" s="174"/>
      <c r="H833" s="174"/>
      <c r="I833" s="182"/>
    </row>
    <row r="834" spans="2:9" ht="15">
      <c r="B834" s="174"/>
      <c r="C834" s="174"/>
      <c r="D834" s="174"/>
      <c r="E834" s="174"/>
      <c r="F834" s="174"/>
      <c r="G834" s="174"/>
      <c r="H834" s="174"/>
      <c r="I834" s="182"/>
    </row>
    <row r="835" spans="2:9" ht="15">
      <c r="B835" s="174"/>
      <c r="C835" s="174"/>
      <c r="D835" s="174"/>
      <c r="E835" s="174"/>
      <c r="F835" s="174"/>
      <c r="G835" s="174"/>
      <c r="H835" s="174"/>
      <c r="I835" s="182"/>
    </row>
    <row r="836" spans="2:9" ht="15">
      <c r="B836" s="174"/>
      <c r="C836" s="174"/>
      <c r="D836" s="174"/>
      <c r="E836" s="174"/>
      <c r="F836" s="174"/>
      <c r="G836" s="174"/>
      <c r="H836" s="174"/>
      <c r="I836" s="182"/>
    </row>
    <row r="837" spans="2:9" ht="15">
      <c r="B837" s="174"/>
      <c r="C837" s="174"/>
      <c r="D837" s="174"/>
      <c r="E837" s="174"/>
      <c r="F837" s="174"/>
      <c r="G837" s="174"/>
      <c r="H837" s="174"/>
      <c r="I837" s="182"/>
    </row>
    <row r="838" spans="2:9" ht="15">
      <c r="B838" s="174"/>
      <c r="C838" s="174"/>
      <c r="D838" s="174"/>
      <c r="E838" s="174"/>
      <c r="F838" s="174"/>
      <c r="G838" s="174"/>
      <c r="H838" s="174"/>
      <c r="I838" s="182"/>
    </row>
    <row r="839" spans="2:9" ht="15">
      <c r="B839" s="174"/>
      <c r="C839" s="174"/>
      <c r="D839" s="174"/>
      <c r="E839" s="174"/>
      <c r="F839" s="174"/>
      <c r="G839" s="174"/>
      <c r="H839" s="174"/>
      <c r="I839" s="182"/>
    </row>
    <row r="840" spans="2:9" ht="15">
      <c r="B840" s="174"/>
      <c r="C840" s="174"/>
      <c r="D840" s="174"/>
      <c r="E840" s="174"/>
      <c r="F840" s="174"/>
      <c r="G840" s="174"/>
      <c r="H840" s="174"/>
      <c r="I840" s="182"/>
    </row>
    <row r="841" spans="2:9" ht="15">
      <c r="B841" s="174"/>
      <c r="C841" s="174"/>
      <c r="D841" s="174"/>
      <c r="E841" s="174"/>
      <c r="F841" s="174"/>
      <c r="G841" s="174"/>
      <c r="H841" s="174"/>
      <c r="I841" s="182"/>
    </row>
    <row r="842" spans="2:9" ht="15">
      <c r="B842" s="174"/>
      <c r="C842" s="174"/>
      <c r="D842" s="174"/>
      <c r="E842" s="174"/>
      <c r="F842" s="174"/>
      <c r="G842" s="174"/>
      <c r="H842" s="174"/>
      <c r="I842" s="182"/>
    </row>
    <row r="843" spans="2:9" ht="15">
      <c r="B843" s="174"/>
      <c r="C843" s="174"/>
      <c r="D843" s="174"/>
      <c r="E843" s="174"/>
      <c r="F843" s="174"/>
      <c r="G843" s="174"/>
      <c r="H843" s="174"/>
      <c r="I843" s="182"/>
    </row>
    <row r="844" spans="2:9" ht="15">
      <c r="B844" s="174"/>
      <c r="C844" s="174"/>
      <c r="D844" s="174"/>
      <c r="E844" s="174"/>
      <c r="F844" s="174"/>
      <c r="G844" s="174"/>
      <c r="H844" s="174"/>
      <c r="I844" s="182"/>
    </row>
    <row r="845" spans="2:9" ht="15">
      <c r="B845" s="174"/>
      <c r="C845" s="174"/>
      <c r="D845" s="174"/>
      <c r="E845" s="174"/>
      <c r="F845" s="174"/>
      <c r="G845" s="174"/>
      <c r="H845" s="174"/>
      <c r="I845" s="182"/>
    </row>
    <row r="846" spans="2:9" ht="15">
      <c r="B846" s="174"/>
      <c r="C846" s="174"/>
      <c r="D846" s="174"/>
      <c r="E846" s="174"/>
      <c r="F846" s="174"/>
      <c r="G846" s="174"/>
      <c r="H846" s="174"/>
      <c r="I846" s="182"/>
    </row>
    <row r="847" spans="2:9" ht="15">
      <c r="B847" s="174"/>
      <c r="C847" s="174"/>
      <c r="D847" s="174"/>
      <c r="E847" s="174"/>
      <c r="F847" s="174"/>
      <c r="G847" s="174"/>
      <c r="H847" s="174"/>
      <c r="I847" s="182"/>
    </row>
    <row r="848" spans="2:9" ht="15">
      <c r="B848" s="174"/>
      <c r="C848" s="174"/>
      <c r="D848" s="174"/>
      <c r="E848" s="174"/>
      <c r="F848" s="174"/>
      <c r="G848" s="174"/>
      <c r="H848" s="174"/>
      <c r="I848" s="182"/>
    </row>
    <row r="849" spans="2:9" ht="15">
      <c r="B849" s="174"/>
      <c r="C849" s="174"/>
      <c r="D849" s="174"/>
      <c r="E849" s="174"/>
      <c r="F849" s="174"/>
      <c r="G849" s="174"/>
      <c r="H849" s="174"/>
      <c r="I849" s="182"/>
    </row>
    <row r="850" spans="2:9" ht="15">
      <c r="B850" s="174"/>
      <c r="C850" s="174"/>
      <c r="D850" s="174"/>
      <c r="E850" s="174"/>
      <c r="F850" s="174"/>
      <c r="G850" s="174"/>
      <c r="H850" s="174"/>
      <c r="I850" s="182"/>
    </row>
    <row r="851" spans="2:9" ht="15">
      <c r="B851" s="174"/>
      <c r="C851" s="174"/>
      <c r="D851" s="174"/>
      <c r="E851" s="174"/>
      <c r="F851" s="174"/>
      <c r="G851" s="174"/>
      <c r="H851" s="174"/>
      <c r="I851" s="182"/>
    </row>
    <row r="852" spans="2:9" ht="15">
      <c r="B852" s="174"/>
      <c r="C852" s="174"/>
      <c r="D852" s="174"/>
      <c r="E852" s="174"/>
      <c r="F852" s="174"/>
      <c r="G852" s="174"/>
      <c r="H852" s="174"/>
      <c r="I852" s="182"/>
    </row>
    <row r="853" spans="2:9" ht="15">
      <c r="B853" s="174"/>
      <c r="C853" s="174"/>
      <c r="D853" s="174"/>
      <c r="E853" s="174"/>
      <c r="F853" s="174"/>
      <c r="G853" s="174"/>
      <c r="H853" s="174"/>
      <c r="I853" s="182"/>
    </row>
    <row r="854" spans="2:9" ht="15">
      <c r="B854" s="174"/>
      <c r="C854" s="174"/>
      <c r="D854" s="174"/>
      <c r="E854" s="174"/>
      <c r="F854" s="174"/>
      <c r="G854" s="174"/>
      <c r="H854" s="174"/>
      <c r="I854" s="182"/>
    </row>
    <row r="855" spans="2:9" ht="15">
      <c r="B855" s="174"/>
      <c r="C855" s="174"/>
      <c r="D855" s="174"/>
      <c r="E855" s="174"/>
      <c r="F855" s="174"/>
      <c r="G855" s="174"/>
      <c r="H855" s="174"/>
      <c r="I855" s="182"/>
    </row>
    <row r="856" spans="2:9" ht="15">
      <c r="B856" s="174"/>
      <c r="C856" s="174"/>
      <c r="D856" s="174"/>
      <c r="E856" s="174"/>
      <c r="F856" s="174"/>
      <c r="G856" s="174"/>
      <c r="H856" s="174"/>
      <c r="I856" s="182"/>
    </row>
    <row r="857" spans="2:9" ht="15">
      <c r="B857" s="174"/>
      <c r="C857" s="174"/>
      <c r="D857" s="174"/>
      <c r="E857" s="174"/>
      <c r="F857" s="174"/>
      <c r="G857" s="174"/>
      <c r="H857" s="174"/>
      <c r="I857" s="182"/>
    </row>
    <row r="858" spans="2:9" ht="15">
      <c r="B858" s="174"/>
      <c r="C858" s="174"/>
      <c r="D858" s="174"/>
      <c r="E858" s="174"/>
      <c r="F858" s="174"/>
      <c r="G858" s="174"/>
      <c r="H858" s="174"/>
      <c r="I858" s="182"/>
    </row>
    <row r="859" spans="2:9" ht="15">
      <c r="B859" s="174"/>
      <c r="C859" s="174"/>
      <c r="D859" s="174"/>
      <c r="E859" s="174"/>
      <c r="F859" s="174"/>
      <c r="G859" s="174"/>
      <c r="H859" s="174"/>
      <c r="I859" s="182"/>
    </row>
    <row r="860" spans="2:9" ht="15">
      <c r="B860" s="174"/>
      <c r="C860" s="174"/>
      <c r="D860" s="174"/>
      <c r="E860" s="174"/>
      <c r="F860" s="174"/>
      <c r="G860" s="174"/>
      <c r="H860" s="174"/>
      <c r="I860" s="182"/>
    </row>
    <row r="861" spans="2:9" ht="15">
      <c r="B861" s="174"/>
      <c r="C861" s="174"/>
      <c r="D861" s="174"/>
      <c r="E861" s="174"/>
      <c r="F861" s="174"/>
      <c r="G861" s="174"/>
      <c r="H861" s="174"/>
      <c r="I861" s="182"/>
    </row>
    <row r="862" spans="2:9" ht="15">
      <c r="B862" s="174"/>
      <c r="C862" s="174"/>
      <c r="D862" s="174"/>
      <c r="E862" s="174"/>
      <c r="F862" s="174"/>
      <c r="G862" s="174"/>
      <c r="H862" s="174"/>
      <c r="I862" s="182"/>
    </row>
    <row r="863" spans="2:9" ht="15">
      <c r="B863" s="174"/>
      <c r="C863" s="174"/>
      <c r="D863" s="174"/>
      <c r="E863" s="174"/>
      <c r="F863" s="174"/>
      <c r="G863" s="174"/>
      <c r="H863" s="174"/>
      <c r="I863" s="182"/>
    </row>
    <row r="864" spans="2:9" ht="15">
      <c r="B864" s="174"/>
      <c r="C864" s="174"/>
      <c r="D864" s="174"/>
      <c r="E864" s="174"/>
      <c r="F864" s="174"/>
      <c r="G864" s="174"/>
      <c r="H864" s="174"/>
      <c r="I864" s="182"/>
    </row>
    <row r="865" spans="2:9" ht="15">
      <c r="B865" s="174"/>
      <c r="C865" s="174"/>
      <c r="D865" s="174"/>
      <c r="E865" s="174"/>
      <c r="F865" s="174"/>
      <c r="G865" s="174"/>
      <c r="H865" s="174"/>
      <c r="I865" s="182"/>
    </row>
    <row r="866" spans="2:9" ht="15">
      <c r="B866" s="174"/>
      <c r="C866" s="174"/>
      <c r="D866" s="174"/>
      <c r="E866" s="174"/>
      <c r="F866" s="174"/>
      <c r="G866" s="174"/>
      <c r="H866" s="174"/>
      <c r="I866" s="182"/>
    </row>
    <row r="867" spans="2:9" ht="15">
      <c r="B867" s="174"/>
      <c r="C867" s="174"/>
      <c r="D867" s="174"/>
      <c r="E867" s="174"/>
      <c r="F867" s="174"/>
      <c r="G867" s="174"/>
      <c r="H867" s="174"/>
      <c r="I867" s="182"/>
    </row>
    <row r="868" spans="2:9" ht="15">
      <c r="B868" s="174"/>
      <c r="C868" s="174"/>
      <c r="D868" s="174"/>
      <c r="E868" s="174"/>
      <c r="F868" s="174"/>
      <c r="G868" s="174"/>
      <c r="H868" s="174"/>
      <c r="I868" s="182"/>
    </row>
    <row r="869" spans="2:9" ht="15">
      <c r="B869" s="174"/>
      <c r="C869" s="174"/>
      <c r="D869" s="174"/>
      <c r="E869" s="174"/>
      <c r="F869" s="174"/>
      <c r="G869" s="174"/>
      <c r="H869" s="174"/>
      <c r="I869" s="182"/>
    </row>
    <row r="870" spans="2:9" ht="15">
      <c r="B870" s="174"/>
      <c r="C870" s="174"/>
      <c r="D870" s="174"/>
      <c r="E870" s="174"/>
      <c r="F870" s="174"/>
      <c r="G870" s="174"/>
      <c r="H870" s="174"/>
      <c r="I870" s="182"/>
    </row>
    <row r="871" spans="2:9" ht="15">
      <c r="B871" s="174"/>
      <c r="C871" s="174"/>
      <c r="D871" s="174"/>
      <c r="E871" s="174"/>
      <c r="F871" s="174"/>
      <c r="G871" s="174"/>
      <c r="H871" s="174"/>
      <c r="I871" s="182"/>
    </row>
    <row r="872" spans="2:9" ht="15">
      <c r="B872" s="174"/>
      <c r="C872" s="174"/>
      <c r="D872" s="174"/>
      <c r="E872" s="174"/>
      <c r="F872" s="174"/>
      <c r="G872" s="174"/>
      <c r="H872" s="174"/>
      <c r="I872" s="182"/>
    </row>
    <row r="873" spans="2:9" ht="15">
      <c r="B873" s="174"/>
      <c r="C873" s="174"/>
      <c r="D873" s="174"/>
      <c r="E873" s="174"/>
      <c r="F873" s="174"/>
      <c r="G873" s="174"/>
      <c r="H873" s="174"/>
      <c r="I873" s="182"/>
    </row>
    <row r="874" spans="2:9" ht="15">
      <c r="B874" s="174"/>
      <c r="C874" s="174"/>
      <c r="D874" s="174"/>
      <c r="E874" s="174"/>
      <c r="F874" s="174"/>
      <c r="G874" s="174"/>
      <c r="H874" s="174"/>
      <c r="I874" s="182"/>
    </row>
    <row r="875" spans="2:9" ht="15">
      <c r="B875" s="174"/>
      <c r="C875" s="174"/>
      <c r="D875" s="174"/>
      <c r="E875" s="174"/>
      <c r="F875" s="174"/>
      <c r="G875" s="174"/>
      <c r="H875" s="174"/>
      <c r="I875" s="182"/>
    </row>
    <row r="876" spans="2:9" ht="15">
      <c r="B876" s="174"/>
      <c r="C876" s="174"/>
      <c r="D876" s="174"/>
      <c r="E876" s="174"/>
      <c r="F876" s="174"/>
      <c r="G876" s="174"/>
      <c r="H876" s="174"/>
      <c r="I876" s="182"/>
    </row>
    <row r="877" spans="2:9" ht="15">
      <c r="B877" s="174"/>
      <c r="C877" s="174"/>
      <c r="D877" s="174"/>
      <c r="E877" s="174"/>
      <c r="F877" s="174"/>
      <c r="G877" s="174"/>
      <c r="H877" s="174"/>
      <c r="I877" s="182"/>
    </row>
    <row r="878" spans="2:9" ht="15">
      <c r="B878" s="174"/>
      <c r="C878" s="174"/>
      <c r="D878" s="174"/>
      <c r="E878" s="174"/>
      <c r="F878" s="174"/>
      <c r="G878" s="174"/>
      <c r="H878" s="174"/>
      <c r="I878" s="182"/>
    </row>
    <row r="879" spans="2:9" ht="15">
      <c r="B879" s="174"/>
      <c r="C879" s="174"/>
      <c r="D879" s="174"/>
      <c r="E879" s="174"/>
      <c r="F879" s="174"/>
      <c r="G879" s="174"/>
      <c r="H879" s="174"/>
      <c r="I879" s="182"/>
    </row>
    <row r="880" spans="2:9" ht="15">
      <c r="B880" s="174"/>
      <c r="C880" s="174"/>
      <c r="D880" s="174"/>
      <c r="E880" s="174"/>
      <c r="F880" s="174"/>
      <c r="G880" s="174"/>
      <c r="H880" s="174"/>
      <c r="I880" s="182"/>
    </row>
    <row r="881" spans="2:9" ht="15">
      <c r="B881" s="174"/>
      <c r="C881" s="174"/>
      <c r="D881" s="174"/>
      <c r="E881" s="174"/>
      <c r="F881" s="174"/>
      <c r="G881" s="174"/>
      <c r="H881" s="174"/>
      <c r="I881" s="182"/>
    </row>
    <row r="882" spans="2:9" ht="15">
      <c r="B882" s="174"/>
      <c r="C882" s="174"/>
      <c r="D882" s="174"/>
      <c r="E882" s="174"/>
      <c r="F882" s="174"/>
      <c r="G882" s="174"/>
      <c r="H882" s="174"/>
      <c r="I882" s="182"/>
    </row>
    <row r="883" spans="2:9" ht="15">
      <c r="B883" s="174"/>
      <c r="C883" s="174"/>
      <c r="D883" s="174"/>
      <c r="E883" s="174"/>
      <c r="F883" s="174"/>
      <c r="G883" s="174"/>
      <c r="H883" s="174"/>
      <c r="I883" s="182"/>
    </row>
    <row r="884" spans="2:9" ht="15">
      <c r="B884" s="174"/>
      <c r="C884" s="174"/>
      <c r="D884" s="174"/>
      <c r="E884" s="174"/>
      <c r="F884" s="174"/>
      <c r="G884" s="174"/>
      <c r="H884" s="174"/>
      <c r="I884" s="182"/>
    </row>
    <row r="885" spans="2:9" ht="15">
      <c r="B885" s="174"/>
      <c r="C885" s="174"/>
      <c r="D885" s="174"/>
      <c r="E885" s="174"/>
      <c r="F885" s="174"/>
      <c r="G885" s="174"/>
      <c r="H885" s="174"/>
      <c r="I885" s="182"/>
    </row>
    <row r="886" spans="2:9" ht="15">
      <c r="B886" s="174"/>
      <c r="C886" s="174"/>
      <c r="D886" s="174"/>
      <c r="E886" s="174"/>
      <c r="F886" s="174"/>
      <c r="G886" s="174"/>
      <c r="H886" s="174"/>
      <c r="I886" s="182"/>
    </row>
    <row r="887" spans="2:9" ht="15">
      <c r="B887" s="174"/>
      <c r="C887" s="174"/>
      <c r="D887" s="174"/>
      <c r="E887" s="174"/>
      <c r="F887" s="174"/>
      <c r="G887" s="174"/>
      <c r="H887" s="174"/>
      <c r="I887" s="182"/>
    </row>
    <row r="888" spans="2:9" ht="15">
      <c r="B888" s="174"/>
      <c r="C888" s="174"/>
      <c r="D888" s="174"/>
      <c r="E888" s="174"/>
      <c r="F888" s="174"/>
      <c r="G888" s="174"/>
      <c r="H888" s="174"/>
      <c r="I888" s="182"/>
    </row>
    <row r="889" spans="2:9" ht="15">
      <c r="B889" s="174"/>
      <c r="C889" s="174"/>
      <c r="D889" s="174"/>
      <c r="E889" s="174"/>
      <c r="F889" s="174"/>
      <c r="G889" s="174"/>
      <c r="H889" s="174"/>
      <c r="I889" s="182"/>
    </row>
    <row r="890" spans="2:9" ht="15">
      <c r="B890" s="174"/>
      <c r="C890" s="174"/>
      <c r="D890" s="174"/>
      <c r="E890" s="174"/>
      <c r="F890" s="174"/>
      <c r="G890" s="174"/>
      <c r="H890" s="174"/>
      <c r="I890" s="182"/>
    </row>
    <row r="891" spans="2:9" ht="15">
      <c r="B891" s="174"/>
      <c r="C891" s="174"/>
      <c r="D891" s="174"/>
      <c r="E891" s="174"/>
      <c r="F891" s="174"/>
      <c r="G891" s="174"/>
      <c r="H891" s="174"/>
      <c r="I891" s="182"/>
    </row>
    <row r="892" spans="2:9" ht="15">
      <c r="B892" s="174"/>
      <c r="C892" s="174"/>
      <c r="D892" s="174"/>
      <c r="E892" s="174"/>
      <c r="F892" s="174"/>
      <c r="G892" s="174"/>
      <c r="H892" s="174"/>
      <c r="I892" s="182"/>
    </row>
    <row r="893" spans="2:9" ht="15">
      <c r="B893" s="174"/>
      <c r="C893" s="174"/>
      <c r="D893" s="174"/>
      <c r="E893" s="174"/>
      <c r="F893" s="174"/>
      <c r="G893" s="174"/>
      <c r="H893" s="174"/>
      <c r="I893" s="182"/>
    </row>
    <row r="894" spans="2:9" ht="15">
      <c r="B894" s="174"/>
      <c r="C894" s="174"/>
      <c r="D894" s="174"/>
      <c r="E894" s="174"/>
      <c r="F894" s="174"/>
      <c r="G894" s="174"/>
      <c r="H894" s="174"/>
      <c r="I894" s="182"/>
    </row>
    <row r="895" spans="2:9" ht="15">
      <c r="B895" s="174"/>
      <c r="C895" s="174"/>
      <c r="D895" s="174"/>
      <c r="E895" s="174"/>
      <c r="F895" s="174"/>
      <c r="G895" s="174"/>
      <c r="H895" s="174"/>
      <c r="I895" s="182"/>
    </row>
    <row r="896" spans="2:9" ht="15">
      <c r="B896" s="174"/>
      <c r="C896" s="174"/>
      <c r="D896" s="174"/>
      <c r="E896" s="174"/>
      <c r="F896" s="174"/>
      <c r="G896" s="174"/>
      <c r="H896" s="174"/>
      <c r="I896" s="182"/>
    </row>
    <row r="897" spans="2:9" ht="15">
      <c r="B897" s="174"/>
      <c r="C897" s="174"/>
      <c r="D897" s="174"/>
      <c r="E897" s="174"/>
      <c r="F897" s="174"/>
      <c r="G897" s="174"/>
      <c r="H897" s="174"/>
      <c r="I897" s="182"/>
    </row>
    <row r="898" spans="2:9" ht="15">
      <c r="B898" s="174"/>
      <c r="C898" s="174"/>
      <c r="D898" s="174"/>
      <c r="E898" s="174"/>
      <c r="F898" s="174"/>
      <c r="G898" s="174"/>
      <c r="H898" s="174"/>
      <c r="I898" s="182"/>
    </row>
    <row r="899" spans="2:9" ht="15">
      <c r="B899" s="174"/>
      <c r="C899" s="174"/>
      <c r="D899" s="174"/>
      <c r="E899" s="174"/>
      <c r="F899" s="174"/>
      <c r="G899" s="174"/>
      <c r="H899" s="174"/>
      <c r="I899" s="182"/>
    </row>
    <row r="900" spans="2:9" ht="15">
      <c r="B900" s="174"/>
      <c r="C900" s="174"/>
      <c r="D900" s="174"/>
      <c r="E900" s="174"/>
      <c r="F900" s="174"/>
      <c r="G900" s="174"/>
      <c r="H900" s="174"/>
      <c r="I900" s="182"/>
    </row>
    <row r="901" spans="2:9" ht="15">
      <c r="B901" s="174"/>
      <c r="C901" s="174"/>
      <c r="D901" s="174"/>
      <c r="E901" s="174"/>
      <c r="F901" s="174"/>
      <c r="G901" s="174"/>
      <c r="H901" s="174"/>
      <c r="I901" s="182"/>
    </row>
    <row r="902" spans="2:9" ht="15">
      <c r="B902" s="174"/>
      <c r="C902" s="174"/>
      <c r="D902" s="174"/>
      <c r="E902" s="174"/>
      <c r="F902" s="174"/>
      <c r="G902" s="174"/>
      <c r="H902" s="174"/>
      <c r="I902" s="182"/>
    </row>
    <row r="903" spans="2:9" ht="15">
      <c r="B903" s="174"/>
      <c r="C903" s="174"/>
      <c r="D903" s="174"/>
      <c r="E903" s="174"/>
      <c r="F903" s="174"/>
      <c r="G903" s="174"/>
      <c r="H903" s="174"/>
      <c r="I903" s="182"/>
    </row>
    <row r="904" spans="2:9" ht="15">
      <c r="B904" s="174"/>
      <c r="C904" s="174"/>
      <c r="D904" s="174"/>
      <c r="E904" s="174"/>
      <c r="F904" s="174"/>
      <c r="G904" s="174"/>
      <c r="H904" s="174"/>
      <c r="I904" s="182"/>
    </row>
    <row r="905" spans="2:9" ht="15">
      <c r="B905" s="174"/>
      <c r="C905" s="174"/>
      <c r="D905" s="174"/>
      <c r="E905" s="174"/>
      <c r="F905" s="174"/>
      <c r="G905" s="174"/>
      <c r="H905" s="174"/>
      <c r="I905" s="182"/>
    </row>
    <row r="906" spans="2:9" ht="15">
      <c r="B906" s="174"/>
      <c r="C906" s="174"/>
      <c r="D906" s="174"/>
      <c r="E906" s="174"/>
      <c r="F906" s="174"/>
      <c r="G906" s="174"/>
      <c r="H906" s="174"/>
      <c r="I906" s="182"/>
    </row>
    <row r="907" spans="2:9" ht="15">
      <c r="B907" s="174"/>
      <c r="C907" s="174"/>
      <c r="D907" s="174"/>
      <c r="E907" s="174"/>
      <c r="F907" s="174"/>
      <c r="G907" s="174"/>
      <c r="H907" s="174"/>
      <c r="I907" s="182"/>
    </row>
    <row r="908" spans="2:9" ht="15">
      <c r="B908" s="174"/>
      <c r="C908" s="174"/>
      <c r="D908" s="174"/>
      <c r="E908" s="174"/>
      <c r="F908" s="174"/>
      <c r="G908" s="174"/>
      <c r="H908" s="174"/>
      <c r="I908" s="182"/>
    </row>
    <row r="909" spans="2:9" ht="15">
      <c r="B909" s="174"/>
      <c r="C909" s="174"/>
      <c r="D909" s="174"/>
      <c r="E909" s="174"/>
      <c r="F909" s="174"/>
      <c r="G909" s="174"/>
      <c r="H909" s="174"/>
      <c r="I909" s="182"/>
    </row>
    <row r="910" spans="2:9" ht="15">
      <c r="B910" s="174"/>
      <c r="C910" s="174"/>
      <c r="D910" s="174"/>
      <c r="E910" s="174"/>
      <c r="F910" s="174"/>
      <c r="G910" s="174"/>
      <c r="H910" s="174"/>
      <c r="I910" s="182"/>
    </row>
    <row r="911" spans="2:9" ht="15">
      <c r="B911" s="174"/>
      <c r="C911" s="174"/>
      <c r="D911" s="174"/>
      <c r="E911" s="174"/>
      <c r="F911" s="174"/>
      <c r="G911" s="174"/>
      <c r="H911" s="174"/>
      <c r="I911" s="182"/>
    </row>
    <row r="912" spans="2:9" ht="15">
      <c r="B912" s="174"/>
      <c r="C912" s="174"/>
      <c r="D912" s="174"/>
      <c r="E912" s="174"/>
      <c r="F912" s="174"/>
      <c r="G912" s="174"/>
      <c r="H912" s="174"/>
      <c r="I912" s="182"/>
    </row>
    <row r="913" spans="2:9" ht="15">
      <c r="B913" s="174"/>
      <c r="C913" s="174"/>
      <c r="D913" s="174"/>
      <c r="E913" s="174"/>
      <c r="F913" s="174"/>
      <c r="G913" s="174"/>
      <c r="H913" s="174"/>
      <c r="I913" s="182"/>
    </row>
    <row r="914" spans="2:9" ht="15">
      <c r="B914" s="174"/>
      <c r="C914" s="174"/>
      <c r="D914" s="174"/>
      <c r="E914" s="174"/>
      <c r="F914" s="174"/>
      <c r="G914" s="174"/>
      <c r="H914" s="174"/>
      <c r="I914" s="182"/>
    </row>
    <row r="915" spans="2:9" ht="15">
      <c r="B915" s="174"/>
      <c r="C915" s="174"/>
      <c r="D915" s="174"/>
      <c r="E915" s="174"/>
      <c r="F915" s="174"/>
      <c r="G915" s="174"/>
      <c r="H915" s="174"/>
      <c r="I915" s="182"/>
    </row>
    <row r="916" spans="2:9" ht="15">
      <c r="B916" s="174"/>
      <c r="C916" s="174"/>
      <c r="D916" s="174"/>
      <c r="E916" s="174"/>
      <c r="F916" s="174"/>
      <c r="G916" s="174"/>
      <c r="H916" s="174"/>
      <c r="I916" s="182"/>
    </row>
    <row r="917" spans="2:9" ht="15">
      <c r="B917" s="174"/>
      <c r="C917" s="174"/>
      <c r="D917" s="174"/>
      <c r="E917" s="174"/>
      <c r="F917" s="174"/>
      <c r="G917" s="174"/>
      <c r="H917" s="174"/>
      <c r="I917" s="182"/>
    </row>
    <row r="918" spans="2:9" ht="15">
      <c r="B918" s="174"/>
      <c r="C918" s="174"/>
      <c r="D918" s="174"/>
      <c r="E918" s="174"/>
      <c r="F918" s="174"/>
      <c r="G918" s="174"/>
      <c r="H918" s="174"/>
      <c r="I918" s="182"/>
    </row>
    <row r="919" spans="2:9" ht="15">
      <c r="B919" s="174"/>
      <c r="C919" s="174"/>
      <c r="D919" s="174"/>
      <c r="E919" s="174"/>
      <c r="F919" s="174"/>
      <c r="G919" s="174"/>
      <c r="H919" s="174"/>
      <c r="I919" s="182"/>
    </row>
    <row r="920" spans="2:9" ht="15">
      <c r="B920" s="174"/>
      <c r="C920" s="174"/>
      <c r="D920" s="174"/>
      <c r="E920" s="174"/>
      <c r="F920" s="174"/>
      <c r="G920" s="174"/>
      <c r="H920" s="174"/>
      <c r="I920" s="182"/>
    </row>
    <row r="921" spans="2:9" ht="15">
      <c r="B921" s="174"/>
      <c r="C921" s="174"/>
      <c r="D921" s="174"/>
      <c r="E921" s="174"/>
      <c r="F921" s="174"/>
      <c r="G921" s="174"/>
      <c r="H921" s="174"/>
      <c r="I921" s="182"/>
    </row>
    <row r="922" spans="2:9" ht="15">
      <c r="B922" s="174"/>
      <c r="C922" s="174"/>
      <c r="D922" s="174"/>
      <c r="E922" s="174"/>
      <c r="F922" s="174"/>
      <c r="G922" s="174"/>
      <c r="H922" s="174"/>
      <c r="I922" s="182"/>
    </row>
    <row r="923" spans="2:9" ht="15">
      <c r="B923" s="174"/>
      <c r="C923" s="174"/>
      <c r="D923" s="174"/>
      <c r="E923" s="174"/>
      <c r="F923" s="174"/>
      <c r="G923" s="174"/>
      <c r="H923" s="174"/>
      <c r="I923" s="182"/>
    </row>
    <row r="924" spans="2:9" ht="15">
      <c r="B924" s="174"/>
      <c r="C924" s="174"/>
      <c r="D924" s="174"/>
      <c r="E924" s="174"/>
      <c r="F924" s="174"/>
      <c r="G924" s="174"/>
      <c r="H924" s="174"/>
      <c r="I924" s="182"/>
    </row>
    <row r="925" spans="2:9" ht="15">
      <c r="B925" s="174"/>
      <c r="C925" s="174"/>
      <c r="D925" s="174"/>
      <c r="E925" s="174"/>
      <c r="F925" s="174"/>
      <c r="G925" s="174"/>
      <c r="H925" s="174"/>
      <c r="I925" s="182"/>
    </row>
    <row r="926" spans="2:9" ht="15">
      <c r="B926" s="174"/>
      <c r="C926" s="174"/>
      <c r="D926" s="174"/>
      <c r="E926" s="174"/>
      <c r="F926" s="174"/>
      <c r="G926" s="174"/>
      <c r="H926" s="174"/>
      <c r="I926" s="182"/>
    </row>
    <row r="927" spans="2:9" ht="15">
      <c r="B927" s="174"/>
      <c r="C927" s="174"/>
      <c r="D927" s="174"/>
      <c r="E927" s="174"/>
      <c r="F927" s="174"/>
      <c r="G927" s="174"/>
      <c r="H927" s="174"/>
      <c r="I927" s="182"/>
    </row>
    <row r="928" spans="2:9" ht="15">
      <c r="B928" s="174"/>
      <c r="C928" s="174"/>
      <c r="D928" s="174"/>
      <c r="E928" s="174"/>
      <c r="F928" s="174"/>
      <c r="G928" s="174"/>
      <c r="H928" s="174"/>
      <c r="I928" s="182"/>
    </row>
    <row r="929" spans="2:9" ht="15">
      <c r="B929" s="174"/>
      <c r="C929" s="174"/>
      <c r="D929" s="174"/>
      <c r="E929" s="174"/>
      <c r="F929" s="174"/>
      <c r="G929" s="174"/>
      <c r="H929" s="174"/>
      <c r="I929" s="182"/>
    </row>
    <row r="930" spans="2:9" ht="15">
      <c r="B930" s="174"/>
      <c r="C930" s="174"/>
      <c r="D930" s="174"/>
      <c r="E930" s="174"/>
      <c r="F930" s="174"/>
      <c r="G930" s="174"/>
      <c r="H930" s="174"/>
      <c r="I930" s="182"/>
    </row>
    <row r="931" spans="2:9" ht="15">
      <c r="B931" s="174"/>
      <c r="C931" s="174"/>
      <c r="D931" s="174"/>
      <c r="E931" s="174"/>
      <c r="F931" s="174"/>
      <c r="G931" s="174"/>
      <c r="H931" s="174"/>
      <c r="I931" s="182"/>
    </row>
    <row r="932" spans="2:9" ht="15">
      <c r="B932" s="174"/>
      <c r="C932" s="174"/>
      <c r="D932" s="174"/>
      <c r="E932" s="174"/>
      <c r="F932" s="174"/>
      <c r="G932" s="174"/>
      <c r="H932" s="174"/>
      <c r="I932" s="182"/>
    </row>
    <row r="933" spans="2:9" ht="15">
      <c r="B933" s="174"/>
      <c r="C933" s="174"/>
      <c r="D933" s="174"/>
      <c r="E933" s="174"/>
      <c r="F933" s="174"/>
      <c r="G933" s="174"/>
      <c r="H933" s="174"/>
      <c r="I933" s="182"/>
    </row>
    <row r="934" spans="2:9" ht="15">
      <c r="B934" s="174"/>
      <c r="C934" s="174"/>
      <c r="D934" s="174"/>
      <c r="E934" s="174"/>
      <c r="F934" s="174"/>
      <c r="G934" s="174"/>
      <c r="H934" s="174"/>
      <c r="I934" s="182"/>
    </row>
    <row r="935" spans="2:9" ht="15">
      <c r="B935" s="174"/>
      <c r="C935" s="174"/>
      <c r="D935" s="174"/>
      <c r="E935" s="174"/>
      <c r="F935" s="174"/>
      <c r="G935" s="174"/>
      <c r="H935" s="174"/>
      <c r="I935" s="182"/>
    </row>
    <row r="936" spans="2:9" ht="15">
      <c r="B936" s="174"/>
      <c r="C936" s="174"/>
      <c r="D936" s="174"/>
      <c r="E936" s="174"/>
      <c r="F936" s="174"/>
      <c r="G936" s="174"/>
      <c r="H936" s="174"/>
      <c r="I936" s="182"/>
    </row>
    <row r="937" spans="2:9" ht="15">
      <c r="B937" s="174"/>
      <c r="C937" s="174"/>
      <c r="D937" s="174"/>
      <c r="E937" s="174"/>
      <c r="F937" s="174"/>
      <c r="G937" s="174"/>
      <c r="H937" s="174"/>
      <c r="I937" s="182"/>
    </row>
    <row r="938" spans="2:9" ht="15">
      <c r="B938" s="174"/>
      <c r="C938" s="174"/>
      <c r="D938" s="174"/>
      <c r="E938" s="174"/>
      <c r="F938" s="174"/>
      <c r="G938" s="174"/>
      <c r="H938" s="174"/>
      <c r="I938" s="182"/>
    </row>
    <row r="939" spans="2:9" ht="15">
      <c r="B939" s="174"/>
      <c r="C939" s="174"/>
      <c r="D939" s="174"/>
      <c r="E939" s="174"/>
      <c r="F939" s="174"/>
      <c r="G939" s="174"/>
      <c r="H939" s="174"/>
      <c r="I939" s="182"/>
    </row>
    <row r="940" spans="2:9" ht="15">
      <c r="B940" s="174"/>
      <c r="C940" s="174"/>
      <c r="D940" s="174"/>
      <c r="E940" s="174"/>
      <c r="F940" s="174"/>
      <c r="G940" s="174"/>
      <c r="H940" s="174"/>
      <c r="I940" s="182"/>
    </row>
    <row r="941" spans="2:9" ht="15">
      <c r="B941" s="174"/>
      <c r="C941" s="174"/>
      <c r="D941" s="174"/>
      <c r="E941" s="174"/>
      <c r="F941" s="174"/>
      <c r="G941" s="174"/>
      <c r="H941" s="174"/>
      <c r="I941" s="182"/>
    </row>
    <row r="942" spans="2:9" ht="15">
      <c r="B942" s="174"/>
      <c r="C942" s="174"/>
      <c r="D942" s="174"/>
      <c r="E942" s="174"/>
      <c r="F942" s="174"/>
      <c r="G942" s="174"/>
      <c r="H942" s="174"/>
      <c r="I942" s="182"/>
    </row>
    <row r="943" spans="2:9" ht="15">
      <c r="B943" s="174"/>
      <c r="C943" s="174"/>
      <c r="D943" s="174"/>
      <c r="E943" s="174"/>
      <c r="F943" s="174"/>
      <c r="G943" s="174"/>
      <c r="H943" s="174"/>
      <c r="I943" s="182"/>
    </row>
    <row r="944" spans="2:9" ht="15">
      <c r="B944" s="174"/>
      <c r="C944" s="174"/>
      <c r="D944" s="174"/>
      <c r="E944" s="174"/>
      <c r="F944" s="174"/>
      <c r="G944" s="174"/>
      <c r="H944" s="174"/>
      <c r="I944" s="182"/>
    </row>
    <row r="945" spans="2:9" ht="15">
      <c r="B945" s="174"/>
      <c r="C945" s="174"/>
      <c r="D945" s="174"/>
      <c r="E945" s="174"/>
      <c r="F945" s="174"/>
      <c r="G945" s="174"/>
      <c r="H945" s="174"/>
      <c r="I945" s="182"/>
    </row>
    <row r="946" spans="2:9" ht="15">
      <c r="B946" s="174"/>
      <c r="C946" s="174"/>
      <c r="D946" s="174"/>
      <c r="E946" s="174"/>
      <c r="F946" s="174"/>
      <c r="G946" s="174"/>
      <c r="H946" s="174"/>
      <c r="I946" s="182"/>
    </row>
    <row r="947" spans="2:9" ht="15">
      <c r="B947" s="174"/>
      <c r="C947" s="174"/>
      <c r="D947" s="174"/>
      <c r="E947" s="174"/>
      <c r="F947" s="174"/>
      <c r="G947" s="174"/>
      <c r="H947" s="174"/>
      <c r="I947" s="182"/>
    </row>
    <row r="948" spans="2:9" ht="15">
      <c r="B948" s="174"/>
      <c r="C948" s="174"/>
      <c r="D948" s="174"/>
      <c r="E948" s="174"/>
      <c r="F948" s="174"/>
      <c r="G948" s="174"/>
      <c r="H948" s="174"/>
      <c r="I948" s="182"/>
    </row>
    <row r="949" spans="2:9" ht="15">
      <c r="B949" s="174"/>
      <c r="C949" s="174"/>
      <c r="D949" s="174"/>
      <c r="E949" s="174"/>
      <c r="F949" s="174"/>
      <c r="G949" s="174"/>
      <c r="H949" s="174"/>
      <c r="I949" s="182"/>
    </row>
    <row r="950" spans="2:9" ht="15">
      <c r="B950" s="174"/>
      <c r="C950" s="174"/>
      <c r="D950" s="174"/>
      <c r="E950" s="174"/>
      <c r="F950" s="174"/>
      <c r="G950" s="174"/>
      <c r="H950" s="174"/>
      <c r="I950" s="182"/>
    </row>
    <row r="951" spans="2:9" ht="15">
      <c r="B951" s="174"/>
      <c r="C951" s="174"/>
      <c r="D951" s="174"/>
      <c r="E951" s="174"/>
      <c r="F951" s="174"/>
      <c r="G951" s="174"/>
      <c r="H951" s="174"/>
      <c r="I951" s="182"/>
    </row>
    <row r="952" spans="2:9" ht="15">
      <c r="B952" s="174"/>
      <c r="C952" s="174"/>
      <c r="D952" s="174"/>
      <c r="E952" s="174"/>
      <c r="F952" s="174"/>
      <c r="G952" s="174"/>
      <c r="H952" s="174"/>
      <c r="I952" s="182"/>
    </row>
    <row r="953" spans="2:9" ht="15">
      <c r="B953" s="174"/>
      <c r="C953" s="174"/>
      <c r="D953" s="174"/>
      <c r="E953" s="174"/>
      <c r="F953" s="174"/>
      <c r="G953" s="174"/>
      <c r="H953" s="174"/>
      <c r="I953" s="182"/>
    </row>
    <row r="954" spans="2:9" ht="15">
      <c r="B954" s="174"/>
      <c r="C954" s="174"/>
      <c r="D954" s="174"/>
      <c r="E954" s="174"/>
      <c r="F954" s="174"/>
      <c r="G954" s="174"/>
      <c r="H954" s="174"/>
      <c r="I954" s="182"/>
    </row>
    <row r="955" spans="2:9" ht="15">
      <c r="B955" s="174"/>
      <c r="C955" s="174"/>
      <c r="D955" s="174"/>
      <c r="E955" s="174"/>
      <c r="F955" s="174"/>
      <c r="G955" s="174"/>
      <c r="H955" s="174"/>
      <c r="I955" s="182"/>
    </row>
    <row r="956" spans="2:9" ht="15">
      <c r="B956" s="174"/>
      <c r="C956" s="174"/>
      <c r="D956" s="174"/>
      <c r="E956" s="174"/>
      <c r="F956" s="174"/>
      <c r="G956" s="174"/>
      <c r="H956" s="174"/>
      <c r="I956" s="182"/>
    </row>
    <row r="957" spans="2:9" ht="15">
      <c r="B957" s="174"/>
      <c r="C957" s="174"/>
      <c r="D957" s="174"/>
      <c r="E957" s="174"/>
      <c r="F957" s="174"/>
      <c r="G957" s="174"/>
      <c r="H957" s="174"/>
      <c r="I957" s="182"/>
    </row>
    <row r="958" spans="2:9" ht="15">
      <c r="B958" s="174"/>
      <c r="C958" s="174"/>
      <c r="D958" s="174"/>
      <c r="E958" s="174"/>
      <c r="F958" s="174"/>
      <c r="G958" s="174"/>
      <c r="H958" s="174"/>
      <c r="I958" s="182"/>
    </row>
    <row r="959" spans="2:9" ht="15">
      <c r="B959" s="174"/>
      <c r="C959" s="174"/>
      <c r="D959" s="174"/>
      <c r="E959" s="174"/>
      <c r="F959" s="174"/>
      <c r="G959" s="174"/>
      <c r="H959" s="174"/>
      <c r="I959" s="182"/>
    </row>
    <row r="960" spans="2:9" ht="15">
      <c r="B960" s="174"/>
      <c r="C960" s="174"/>
      <c r="D960" s="174"/>
      <c r="E960" s="174"/>
      <c r="F960" s="174"/>
      <c r="G960" s="174"/>
      <c r="H960" s="174"/>
      <c r="I960" s="182"/>
    </row>
    <row r="961" spans="2:9" ht="15">
      <c r="B961" s="174"/>
      <c r="C961" s="174"/>
      <c r="D961" s="174"/>
      <c r="E961" s="174"/>
      <c r="F961" s="174"/>
      <c r="G961" s="174"/>
      <c r="H961" s="174"/>
      <c r="I961" s="182"/>
    </row>
    <row r="962" spans="2:9" ht="15">
      <c r="B962" s="174"/>
      <c r="C962" s="174"/>
      <c r="D962" s="174"/>
      <c r="E962" s="174"/>
      <c r="F962" s="174"/>
      <c r="G962" s="174"/>
      <c r="H962" s="174"/>
      <c r="I962" s="182"/>
    </row>
    <row r="963" spans="2:9" ht="15">
      <c r="B963" s="174"/>
      <c r="C963" s="174"/>
      <c r="D963" s="174"/>
      <c r="E963" s="174"/>
      <c r="F963" s="174"/>
      <c r="G963" s="174"/>
      <c r="H963" s="174"/>
      <c r="I963" s="182"/>
    </row>
    <row r="964" spans="2:9" ht="15">
      <c r="B964" s="174"/>
      <c r="C964" s="174"/>
      <c r="D964" s="174"/>
      <c r="E964" s="174"/>
      <c r="F964" s="174"/>
      <c r="G964" s="174"/>
      <c r="H964" s="174"/>
      <c r="I964" s="182"/>
    </row>
    <row r="965" spans="2:9" ht="15">
      <c r="B965" s="174"/>
      <c r="C965" s="174"/>
      <c r="D965" s="174"/>
      <c r="E965" s="174"/>
      <c r="F965" s="174"/>
      <c r="G965" s="174"/>
      <c r="H965" s="174"/>
      <c r="I965" s="182"/>
    </row>
    <row r="966" spans="2:9" ht="15">
      <c r="B966" s="174"/>
      <c r="C966" s="174"/>
      <c r="D966" s="174"/>
      <c r="E966" s="174"/>
      <c r="F966" s="174"/>
      <c r="G966" s="174"/>
      <c r="H966" s="174"/>
      <c r="I966" s="182"/>
    </row>
    <row r="967" spans="2:9" ht="15">
      <c r="B967" s="174"/>
      <c r="C967" s="174"/>
      <c r="D967" s="174"/>
      <c r="E967" s="174"/>
      <c r="F967" s="174"/>
      <c r="G967" s="174"/>
      <c r="H967" s="174"/>
      <c r="I967" s="182"/>
    </row>
    <row r="968" spans="2:9" ht="15">
      <c r="B968" s="174"/>
      <c r="C968" s="174"/>
      <c r="D968" s="174"/>
      <c r="E968" s="174"/>
      <c r="F968" s="174"/>
      <c r="G968" s="174"/>
      <c r="H968" s="174"/>
      <c r="I968" s="182"/>
    </row>
    <row r="969" spans="2:9" ht="15">
      <c r="B969" s="174"/>
      <c r="C969" s="174"/>
      <c r="D969" s="174"/>
      <c r="E969" s="174"/>
      <c r="F969" s="174"/>
      <c r="G969" s="174"/>
      <c r="H969" s="174"/>
      <c r="I969" s="182"/>
    </row>
    <row r="970" spans="2:9" ht="15">
      <c r="B970" s="174"/>
      <c r="C970" s="174"/>
      <c r="D970" s="174"/>
      <c r="E970" s="174"/>
      <c r="F970" s="174"/>
      <c r="G970" s="174"/>
      <c r="H970" s="174"/>
      <c r="I970" s="182"/>
    </row>
    <row r="971" spans="2:9" ht="15">
      <c r="B971" s="174"/>
      <c r="C971" s="174"/>
      <c r="D971" s="174"/>
      <c r="E971" s="174"/>
      <c r="F971" s="174"/>
      <c r="G971" s="174"/>
      <c r="H971" s="174"/>
      <c r="I971" s="182"/>
    </row>
    <row r="972" spans="2:9" ht="15">
      <c r="B972" s="174"/>
      <c r="C972" s="174"/>
      <c r="D972" s="174"/>
      <c r="E972" s="174"/>
      <c r="F972" s="174"/>
      <c r="G972" s="174"/>
      <c r="H972" s="174"/>
      <c r="I972" s="182"/>
    </row>
    <row r="973" spans="2:9" ht="15">
      <c r="B973" s="174"/>
      <c r="C973" s="174"/>
      <c r="D973" s="174"/>
      <c r="E973" s="174"/>
      <c r="F973" s="174"/>
      <c r="G973" s="174"/>
      <c r="H973" s="174"/>
      <c r="I973" s="182"/>
    </row>
    <row r="974" spans="2:9" ht="15">
      <c r="B974" s="174"/>
      <c r="C974" s="174"/>
      <c r="D974" s="174"/>
      <c r="E974" s="174"/>
      <c r="F974" s="174"/>
      <c r="G974" s="174"/>
      <c r="H974" s="174"/>
      <c r="I974" s="182"/>
    </row>
    <row r="975" spans="2:9" ht="15">
      <c r="B975" s="174"/>
      <c r="C975" s="174"/>
      <c r="D975" s="174"/>
      <c r="E975" s="174"/>
      <c r="F975" s="174"/>
      <c r="G975" s="174"/>
      <c r="H975" s="174"/>
      <c r="I975" s="182"/>
    </row>
    <row r="976" spans="2:9" ht="15">
      <c r="B976" s="174"/>
      <c r="C976" s="174"/>
      <c r="D976" s="174"/>
      <c r="E976" s="174"/>
      <c r="F976" s="174"/>
      <c r="G976" s="174"/>
      <c r="H976" s="174"/>
      <c r="I976" s="182"/>
    </row>
    <row r="977" spans="2:9" ht="15">
      <c r="B977" s="174"/>
      <c r="C977" s="174"/>
      <c r="D977" s="174"/>
      <c r="E977" s="174"/>
      <c r="F977" s="174"/>
      <c r="G977" s="174"/>
      <c r="H977" s="174"/>
      <c r="I977" s="182"/>
    </row>
    <row r="978" spans="2:9" ht="15">
      <c r="B978" s="174"/>
      <c r="C978" s="174"/>
      <c r="D978" s="174"/>
      <c r="E978" s="174"/>
      <c r="F978" s="174"/>
      <c r="G978" s="174"/>
      <c r="H978" s="174"/>
      <c r="I978" s="182"/>
    </row>
    <row r="979" spans="2:9" ht="15">
      <c r="B979" s="174"/>
      <c r="C979" s="174"/>
      <c r="D979" s="174"/>
      <c r="E979" s="174"/>
      <c r="F979" s="174"/>
      <c r="G979" s="174"/>
      <c r="H979" s="174"/>
      <c r="I979" s="182"/>
    </row>
    <row r="980" spans="2:9" ht="15">
      <c r="B980" s="174"/>
      <c r="C980" s="174"/>
      <c r="D980" s="174"/>
      <c r="E980" s="174"/>
      <c r="F980" s="174"/>
      <c r="G980" s="174"/>
      <c r="H980" s="174"/>
      <c r="I980" s="182"/>
    </row>
    <row r="981" spans="2:9" ht="15">
      <c r="B981" s="174"/>
      <c r="C981" s="174"/>
      <c r="D981" s="174"/>
      <c r="E981" s="174"/>
      <c r="F981" s="174"/>
      <c r="G981" s="174"/>
      <c r="H981" s="174"/>
      <c r="I981" s="182"/>
    </row>
    <row r="982" spans="2:9" ht="15">
      <c r="B982" s="174"/>
      <c r="C982" s="174"/>
      <c r="D982" s="174"/>
      <c r="E982" s="174"/>
      <c r="F982" s="174"/>
      <c r="G982" s="174"/>
      <c r="H982" s="174"/>
      <c r="I982" s="182"/>
    </row>
    <row r="983" spans="2:9" ht="15">
      <c r="B983" s="174"/>
      <c r="C983" s="174"/>
      <c r="D983" s="174"/>
      <c r="E983" s="174"/>
      <c r="F983" s="174"/>
      <c r="G983" s="174"/>
      <c r="H983" s="174"/>
      <c r="I983" s="182"/>
    </row>
    <row r="984" spans="2:9" ht="15">
      <c r="B984" s="174"/>
      <c r="C984" s="174"/>
      <c r="D984" s="174"/>
      <c r="E984" s="174"/>
      <c r="F984" s="174"/>
      <c r="G984" s="174"/>
      <c r="H984" s="174"/>
      <c r="I984" s="182"/>
    </row>
    <row r="985" spans="2:9" ht="15">
      <c r="B985" s="174"/>
      <c r="C985" s="174"/>
      <c r="D985" s="174"/>
      <c r="E985" s="174"/>
      <c r="F985" s="174"/>
      <c r="G985" s="174"/>
      <c r="H985" s="174"/>
      <c r="I985" s="182"/>
    </row>
    <row r="986" spans="2:9" ht="15">
      <c r="B986" s="174"/>
      <c r="C986" s="174"/>
      <c r="D986" s="174"/>
      <c r="E986" s="174"/>
      <c r="F986" s="174"/>
      <c r="G986" s="174"/>
      <c r="H986" s="174"/>
      <c r="I986" s="182"/>
    </row>
    <row r="987" spans="2:9" ht="15">
      <c r="B987" s="174"/>
      <c r="C987" s="174"/>
      <c r="D987" s="174"/>
      <c r="E987" s="174"/>
      <c r="F987" s="174"/>
      <c r="G987" s="174"/>
      <c r="H987" s="174"/>
      <c r="I987" s="182"/>
    </row>
    <row r="988" spans="2:9" ht="15">
      <c r="B988" s="174"/>
      <c r="C988" s="174"/>
      <c r="D988" s="174"/>
      <c r="E988" s="174"/>
      <c r="F988" s="174"/>
      <c r="G988" s="174"/>
      <c r="H988" s="174"/>
      <c r="I988" s="182"/>
    </row>
    <row r="989" spans="2:9" ht="15">
      <c r="B989" s="174"/>
      <c r="C989" s="174"/>
      <c r="D989" s="174"/>
      <c r="E989" s="174"/>
      <c r="F989" s="174"/>
      <c r="G989" s="174"/>
      <c r="H989" s="174"/>
      <c r="I989" s="182"/>
    </row>
    <row r="990" spans="2:9" ht="15">
      <c r="B990" s="174"/>
      <c r="C990" s="174"/>
      <c r="D990" s="174"/>
      <c r="E990" s="174"/>
      <c r="F990" s="174"/>
      <c r="G990" s="174"/>
      <c r="H990" s="174"/>
      <c r="I990" s="182"/>
    </row>
    <row r="991" spans="2:9" ht="15">
      <c r="B991" s="174"/>
      <c r="C991" s="174"/>
      <c r="D991" s="174"/>
      <c r="E991" s="174"/>
      <c r="F991" s="174"/>
      <c r="G991" s="174"/>
      <c r="H991" s="174"/>
      <c r="I991" s="182"/>
    </row>
    <row r="992" spans="2:9" ht="15">
      <c r="B992" s="174"/>
      <c r="C992" s="174"/>
      <c r="D992" s="174"/>
      <c r="E992" s="174"/>
      <c r="F992" s="174"/>
      <c r="G992" s="174"/>
      <c r="H992" s="174"/>
      <c r="I992" s="182"/>
    </row>
    <row r="993" spans="2:9" ht="15">
      <c r="B993" s="174"/>
      <c r="C993" s="174"/>
      <c r="D993" s="174"/>
      <c r="E993" s="174"/>
      <c r="F993" s="174"/>
      <c r="G993" s="174"/>
      <c r="H993" s="174"/>
      <c r="I993" s="182"/>
    </row>
    <row r="994" spans="2:9" ht="15">
      <c r="B994" s="174"/>
      <c r="C994" s="174"/>
      <c r="D994" s="174"/>
      <c r="E994" s="174"/>
      <c r="F994" s="174"/>
      <c r="G994" s="174"/>
      <c r="H994" s="174"/>
      <c r="I994" s="182"/>
    </row>
    <row r="995" spans="2:9" ht="15">
      <c r="B995" s="174"/>
      <c r="C995" s="174"/>
      <c r="D995" s="174"/>
      <c r="E995" s="174"/>
      <c r="F995" s="174"/>
      <c r="G995" s="174"/>
      <c r="H995" s="174"/>
      <c r="I995" s="182"/>
    </row>
    <row r="996" spans="2:9" ht="15">
      <c r="B996" s="174"/>
      <c r="C996" s="174"/>
      <c r="D996" s="174"/>
      <c r="E996" s="174"/>
      <c r="F996" s="174"/>
      <c r="G996" s="174"/>
      <c r="H996" s="174"/>
      <c r="I996" s="182"/>
    </row>
    <row r="997" spans="2:9" ht="15">
      <c r="B997" s="174"/>
      <c r="C997" s="174"/>
      <c r="D997" s="174"/>
      <c r="E997" s="174"/>
      <c r="F997" s="174"/>
      <c r="G997" s="174"/>
      <c r="H997" s="174"/>
      <c r="I997" s="182"/>
    </row>
    <row r="998" spans="2:9" ht="15">
      <c r="B998" s="174"/>
      <c r="C998" s="174"/>
      <c r="D998" s="174"/>
      <c r="E998" s="174"/>
      <c r="F998" s="174"/>
      <c r="G998" s="174"/>
      <c r="H998" s="174"/>
      <c r="I998" s="182"/>
    </row>
    <row r="999" spans="2:9" ht="15">
      <c r="B999" s="174"/>
      <c r="C999" s="174"/>
      <c r="D999" s="174"/>
      <c r="E999" s="174"/>
      <c r="F999" s="174"/>
      <c r="G999" s="174"/>
      <c r="H999" s="174"/>
      <c r="I999" s="182"/>
    </row>
    <row r="1000" spans="2:9" ht="15">
      <c r="B1000" s="174"/>
      <c r="C1000" s="174"/>
      <c r="D1000" s="174"/>
      <c r="E1000" s="174"/>
      <c r="F1000" s="174"/>
      <c r="G1000" s="174"/>
      <c r="H1000" s="174"/>
      <c r="I1000" s="182"/>
    </row>
    <row r="1001" spans="2:9" ht="15">
      <c r="B1001" s="174"/>
      <c r="C1001" s="174"/>
      <c r="D1001" s="174"/>
      <c r="E1001" s="174"/>
      <c r="F1001" s="174"/>
      <c r="G1001" s="174"/>
      <c r="H1001" s="174"/>
      <c r="I1001" s="182"/>
    </row>
    <row r="1002" spans="2:9" ht="15">
      <c r="B1002" s="174"/>
      <c r="C1002" s="174"/>
      <c r="D1002" s="174"/>
      <c r="E1002" s="174"/>
      <c r="F1002" s="174"/>
      <c r="G1002" s="174"/>
      <c r="H1002" s="174"/>
      <c r="I1002" s="182"/>
    </row>
    <row r="1003" spans="2:9" ht="15">
      <c r="B1003" s="174"/>
      <c r="C1003" s="174"/>
      <c r="D1003" s="174"/>
      <c r="E1003" s="174"/>
      <c r="F1003" s="174"/>
      <c r="G1003" s="174"/>
      <c r="H1003" s="174"/>
      <c r="I1003" s="182"/>
    </row>
    <row r="1004" spans="2:9" ht="15">
      <c r="B1004" s="174"/>
      <c r="C1004" s="174"/>
      <c r="D1004" s="174"/>
      <c r="E1004" s="174"/>
      <c r="F1004" s="174"/>
      <c r="G1004" s="174"/>
      <c r="H1004" s="174"/>
      <c r="I1004" s="182"/>
    </row>
    <row r="1005" spans="2:9" ht="15">
      <c r="B1005" s="174"/>
      <c r="C1005" s="174"/>
      <c r="D1005" s="174"/>
      <c r="E1005" s="174"/>
      <c r="F1005" s="174"/>
      <c r="G1005" s="174"/>
      <c r="H1005" s="174"/>
      <c r="I1005" s="182"/>
    </row>
    <row r="1006" spans="2:9" ht="15">
      <c r="B1006" s="174"/>
      <c r="C1006" s="174"/>
      <c r="D1006" s="174"/>
      <c r="E1006" s="174"/>
      <c r="F1006" s="174"/>
      <c r="G1006" s="174"/>
      <c r="H1006" s="174"/>
      <c r="I1006" s="182"/>
    </row>
    <row r="1007" spans="2:9" ht="15">
      <c r="B1007" s="174"/>
      <c r="C1007" s="174"/>
      <c r="D1007" s="174"/>
      <c r="E1007" s="174"/>
      <c r="F1007" s="174"/>
      <c r="G1007" s="174"/>
      <c r="H1007" s="174"/>
      <c r="I1007" s="182"/>
    </row>
    <row r="1008" spans="2:9" ht="15">
      <c r="B1008" s="174"/>
      <c r="C1008" s="174"/>
      <c r="D1008" s="174"/>
      <c r="E1008" s="174"/>
      <c r="F1008" s="174"/>
      <c r="G1008" s="174"/>
      <c r="H1008" s="174"/>
      <c r="I1008" s="182"/>
    </row>
    <row r="1009" spans="2:9" ht="15">
      <c r="B1009" s="174"/>
      <c r="C1009" s="174"/>
      <c r="D1009" s="174"/>
      <c r="E1009" s="174"/>
      <c r="F1009" s="174"/>
      <c r="G1009" s="174"/>
      <c r="H1009" s="174"/>
      <c r="I1009" s="182"/>
    </row>
    <row r="1010" spans="2:9" ht="15">
      <c r="B1010" s="174"/>
      <c r="C1010" s="174"/>
      <c r="D1010" s="174"/>
      <c r="E1010" s="174"/>
      <c r="F1010" s="174"/>
      <c r="G1010" s="174"/>
      <c r="H1010" s="174"/>
      <c r="I1010" s="182"/>
    </row>
    <row r="1011" spans="2:9" ht="15">
      <c r="B1011" s="174"/>
      <c r="C1011" s="174"/>
      <c r="D1011" s="174"/>
      <c r="E1011" s="174"/>
      <c r="F1011" s="174"/>
      <c r="G1011" s="174"/>
      <c r="H1011" s="174"/>
      <c r="I1011" s="182"/>
    </row>
    <row r="1012" spans="2:9" ht="15">
      <c r="B1012" s="174"/>
      <c r="C1012" s="174"/>
      <c r="D1012" s="174"/>
      <c r="E1012" s="174"/>
      <c r="F1012" s="174"/>
      <c r="G1012" s="174"/>
      <c r="H1012" s="174"/>
      <c r="I1012" s="182"/>
    </row>
    <row r="1013" spans="2:9" ht="15">
      <c r="B1013" s="174"/>
      <c r="C1013" s="174"/>
      <c r="D1013" s="174"/>
      <c r="E1013" s="174"/>
      <c r="F1013" s="174"/>
      <c r="G1013" s="174"/>
      <c r="H1013" s="174"/>
      <c r="I1013" s="182"/>
    </row>
    <row r="1014" spans="2:9" ht="15">
      <c r="B1014" s="174"/>
      <c r="C1014" s="174"/>
      <c r="D1014" s="174"/>
      <c r="E1014" s="174"/>
      <c r="F1014" s="174"/>
      <c r="G1014" s="174"/>
      <c r="H1014" s="174"/>
      <c r="I1014" s="182"/>
    </row>
    <row r="1015" spans="2:9" ht="15">
      <c r="B1015" s="174"/>
      <c r="C1015" s="174"/>
      <c r="D1015" s="174"/>
      <c r="E1015" s="174"/>
      <c r="F1015" s="174"/>
      <c r="G1015" s="174"/>
      <c r="H1015" s="174"/>
      <c r="I1015" s="182"/>
    </row>
    <row r="1016" spans="2:9" ht="15">
      <c r="B1016" s="174"/>
      <c r="C1016" s="174"/>
      <c r="D1016" s="174"/>
      <c r="E1016" s="174"/>
      <c r="F1016" s="174"/>
      <c r="G1016" s="174"/>
      <c r="H1016" s="174"/>
      <c r="I1016" s="182"/>
    </row>
    <row r="1017" spans="2:9" ht="15">
      <c r="B1017" s="174"/>
      <c r="C1017" s="174"/>
      <c r="D1017" s="174"/>
      <c r="E1017" s="174"/>
      <c r="F1017" s="174"/>
      <c r="G1017" s="174"/>
      <c r="H1017" s="174"/>
      <c r="I1017" s="182"/>
    </row>
    <row r="1018" spans="2:9" ht="15">
      <c r="B1018" s="174"/>
      <c r="C1018" s="174"/>
      <c r="D1018" s="174"/>
      <c r="E1018" s="174"/>
      <c r="F1018" s="174"/>
      <c r="G1018" s="174"/>
      <c r="H1018" s="174"/>
      <c r="I1018" s="182"/>
    </row>
    <row r="1019" spans="2:9" ht="15">
      <c r="B1019" s="174"/>
      <c r="C1019" s="174"/>
      <c r="D1019" s="174"/>
      <c r="E1019" s="174"/>
      <c r="F1019" s="174"/>
      <c r="G1019" s="174"/>
      <c r="H1019" s="174"/>
      <c r="I1019" s="182"/>
    </row>
    <row r="1020" spans="2:9" ht="15">
      <c r="B1020" s="174"/>
      <c r="C1020" s="174"/>
      <c r="D1020" s="174"/>
      <c r="E1020" s="174"/>
      <c r="F1020" s="174"/>
      <c r="G1020" s="174"/>
      <c r="H1020" s="174"/>
      <c r="I1020" s="182"/>
    </row>
    <row r="1021" spans="2:9" ht="15">
      <c r="B1021" s="174"/>
      <c r="C1021" s="174"/>
      <c r="D1021" s="174"/>
      <c r="E1021" s="174"/>
      <c r="F1021" s="174"/>
      <c r="G1021" s="174"/>
      <c r="H1021" s="174"/>
      <c r="I1021" s="182"/>
    </row>
    <row r="1022" spans="2:9" ht="15">
      <c r="B1022" s="174"/>
      <c r="C1022" s="174"/>
      <c r="D1022" s="174"/>
      <c r="E1022" s="174"/>
      <c r="F1022" s="174"/>
      <c r="G1022" s="174"/>
      <c r="H1022" s="174"/>
      <c r="I1022" s="182"/>
    </row>
    <row r="1023" spans="2:9" ht="15">
      <c r="B1023" s="174"/>
      <c r="C1023" s="174"/>
      <c r="D1023" s="174"/>
      <c r="E1023" s="174"/>
      <c r="F1023" s="174"/>
      <c r="G1023" s="174"/>
      <c r="H1023" s="174"/>
      <c r="I1023" s="182"/>
    </row>
    <row r="1024" spans="2:9" ht="15">
      <c r="B1024" s="174"/>
      <c r="C1024" s="174"/>
      <c r="D1024" s="174"/>
      <c r="E1024" s="174"/>
      <c r="F1024" s="174"/>
      <c r="G1024" s="174"/>
      <c r="H1024" s="174"/>
      <c r="I1024" s="182"/>
    </row>
    <row r="1025" spans="2:9" ht="15">
      <c r="B1025" s="174"/>
      <c r="C1025" s="174"/>
      <c r="D1025" s="174"/>
      <c r="E1025" s="174"/>
      <c r="F1025" s="174"/>
      <c r="G1025" s="174"/>
      <c r="H1025" s="174"/>
      <c r="I1025" s="182"/>
    </row>
    <row r="1026" spans="2:9" ht="15">
      <c r="B1026" s="174"/>
      <c r="C1026" s="174"/>
      <c r="D1026" s="174"/>
      <c r="E1026" s="174"/>
      <c r="F1026" s="174"/>
      <c r="G1026" s="174"/>
      <c r="H1026" s="174"/>
      <c r="I1026" s="182"/>
    </row>
    <row r="1027" spans="2:9" ht="15">
      <c r="B1027" s="174"/>
      <c r="C1027" s="174"/>
      <c r="D1027" s="174"/>
      <c r="E1027" s="174"/>
      <c r="F1027" s="174"/>
      <c r="G1027" s="174"/>
      <c r="H1027" s="174"/>
      <c r="I1027" s="182"/>
    </row>
    <row r="1028" spans="2:9" ht="15">
      <c r="B1028" s="174"/>
      <c r="C1028" s="174"/>
      <c r="D1028" s="174"/>
      <c r="E1028" s="174"/>
      <c r="F1028" s="174"/>
      <c r="G1028" s="174"/>
      <c r="H1028" s="174"/>
      <c r="I1028" s="182"/>
    </row>
    <row r="1029" spans="2:9" ht="15">
      <c r="B1029" s="174"/>
      <c r="C1029" s="174"/>
      <c r="D1029" s="174"/>
      <c r="E1029" s="174"/>
      <c r="F1029" s="174"/>
      <c r="G1029" s="174"/>
      <c r="H1029" s="174"/>
      <c r="I1029" s="182"/>
    </row>
    <row r="1030" spans="2:9" ht="15">
      <c r="B1030" s="174"/>
      <c r="C1030" s="174"/>
      <c r="D1030" s="174"/>
      <c r="E1030" s="174"/>
      <c r="F1030" s="174"/>
      <c r="G1030" s="174"/>
      <c r="H1030" s="174"/>
      <c r="I1030" s="182"/>
    </row>
    <row r="1031" spans="2:9" ht="15">
      <c r="B1031" s="174"/>
      <c r="C1031" s="174"/>
      <c r="D1031" s="174"/>
      <c r="E1031" s="174"/>
      <c r="F1031" s="174"/>
      <c r="G1031" s="174"/>
      <c r="H1031" s="174"/>
      <c r="I1031" s="182"/>
    </row>
    <row r="1032" spans="2:9" ht="15">
      <c r="B1032" s="174"/>
      <c r="C1032" s="174"/>
      <c r="D1032" s="174"/>
      <c r="E1032" s="174"/>
      <c r="F1032" s="174"/>
      <c r="G1032" s="174"/>
      <c r="H1032" s="174"/>
      <c r="I1032" s="182"/>
    </row>
    <row r="1033" spans="2:9" ht="15">
      <c r="B1033" s="174"/>
      <c r="C1033" s="174"/>
      <c r="D1033" s="174"/>
      <c r="E1033" s="174"/>
      <c r="F1033" s="174"/>
      <c r="G1033" s="174"/>
      <c r="H1033" s="174"/>
      <c r="I1033" s="182"/>
    </row>
    <row r="1034" spans="2:9" ht="15">
      <c r="B1034" s="174"/>
      <c r="C1034" s="174"/>
      <c r="D1034" s="174"/>
      <c r="E1034" s="174"/>
      <c r="F1034" s="174"/>
      <c r="G1034" s="174"/>
      <c r="H1034" s="174"/>
      <c r="I1034" s="182"/>
    </row>
    <row r="1035" spans="2:9" ht="15">
      <c r="B1035" s="174"/>
      <c r="C1035" s="174"/>
      <c r="D1035" s="174"/>
      <c r="E1035" s="174"/>
      <c r="F1035" s="174"/>
      <c r="G1035" s="174"/>
      <c r="H1035" s="174"/>
      <c r="I1035" s="182"/>
    </row>
    <row r="1036" spans="2:9" ht="15">
      <c r="B1036" s="174"/>
      <c r="C1036" s="174"/>
      <c r="D1036" s="174"/>
      <c r="E1036" s="174"/>
      <c r="F1036" s="174"/>
      <c r="G1036" s="174"/>
      <c r="H1036" s="174"/>
      <c r="I1036" s="182"/>
    </row>
    <row r="1037" spans="2:9" ht="15">
      <c r="B1037" s="174"/>
      <c r="C1037" s="174"/>
      <c r="D1037" s="174"/>
      <c r="E1037" s="174"/>
      <c r="F1037" s="174"/>
      <c r="G1037" s="174"/>
      <c r="H1037" s="174"/>
      <c r="I1037" s="182"/>
    </row>
    <row r="1038" spans="2:9" ht="15">
      <c r="B1038" s="174"/>
      <c r="C1038" s="174"/>
      <c r="D1038" s="174"/>
      <c r="E1038" s="174"/>
      <c r="F1038" s="174"/>
      <c r="G1038" s="174"/>
      <c r="H1038" s="174"/>
      <c r="I1038" s="182"/>
    </row>
    <row r="1039" spans="2:9" ht="15">
      <c r="B1039" s="174"/>
      <c r="C1039" s="174"/>
      <c r="D1039" s="174"/>
      <c r="E1039" s="174"/>
      <c r="F1039" s="174"/>
      <c r="G1039" s="174"/>
      <c r="H1039" s="174"/>
      <c r="I1039" s="182"/>
    </row>
    <row r="1040" spans="2:9" ht="15">
      <c r="B1040" s="174"/>
      <c r="C1040" s="174"/>
      <c r="D1040" s="174"/>
      <c r="E1040" s="174"/>
      <c r="F1040" s="174"/>
      <c r="G1040" s="174"/>
      <c r="H1040" s="174"/>
      <c r="I1040" s="182"/>
    </row>
    <row r="1041" spans="2:9" ht="15">
      <c r="B1041" s="174"/>
      <c r="C1041" s="174"/>
      <c r="D1041" s="174"/>
      <c r="E1041" s="174"/>
      <c r="F1041" s="174"/>
      <c r="G1041" s="174"/>
      <c r="H1041" s="174"/>
      <c r="I1041" s="182"/>
    </row>
    <row r="1042" spans="2:9" ht="15">
      <c r="B1042" s="174"/>
      <c r="C1042" s="174"/>
      <c r="D1042" s="174"/>
      <c r="E1042" s="174"/>
      <c r="F1042" s="174"/>
      <c r="G1042" s="174"/>
      <c r="H1042" s="174"/>
      <c r="I1042" s="182"/>
    </row>
    <row r="1043" spans="2:9" ht="15">
      <c r="B1043" s="174"/>
      <c r="C1043" s="174"/>
      <c r="D1043" s="174"/>
      <c r="E1043" s="174"/>
      <c r="F1043" s="174"/>
      <c r="G1043" s="174"/>
      <c r="H1043" s="174"/>
      <c r="I1043" s="182"/>
    </row>
    <row r="1044" spans="2:9" ht="15">
      <c r="B1044" s="174"/>
      <c r="C1044" s="174"/>
      <c r="D1044" s="174"/>
      <c r="E1044" s="174"/>
      <c r="F1044" s="174"/>
      <c r="G1044" s="174"/>
      <c r="H1044" s="174"/>
      <c r="I1044" s="182"/>
    </row>
    <row r="1045" spans="2:9" ht="15">
      <c r="B1045" s="174"/>
      <c r="C1045" s="174"/>
      <c r="D1045" s="174"/>
      <c r="E1045" s="174"/>
      <c r="F1045" s="174"/>
      <c r="G1045" s="174"/>
      <c r="H1045" s="174"/>
      <c r="I1045" s="182"/>
    </row>
    <row r="1046" spans="2:9" ht="15">
      <c r="B1046" s="174"/>
      <c r="C1046" s="174"/>
      <c r="D1046" s="174"/>
      <c r="E1046" s="174"/>
      <c r="F1046" s="174"/>
      <c r="G1046" s="174"/>
      <c r="H1046" s="174"/>
      <c r="I1046" s="182"/>
    </row>
    <row r="1047" spans="2:9" ht="15">
      <c r="B1047" s="174"/>
      <c r="C1047" s="174"/>
      <c r="D1047" s="174"/>
      <c r="E1047" s="174"/>
      <c r="F1047" s="174"/>
      <c r="G1047" s="174"/>
      <c r="H1047" s="174"/>
      <c r="I1047" s="182"/>
    </row>
    <row r="1048" spans="2:9" ht="15">
      <c r="B1048" s="174"/>
      <c r="C1048" s="174"/>
      <c r="D1048" s="174"/>
      <c r="E1048" s="174"/>
      <c r="F1048" s="174"/>
      <c r="G1048" s="174"/>
      <c r="H1048" s="174"/>
      <c r="I1048" s="182"/>
    </row>
    <row r="1049" spans="2:9" ht="15">
      <c r="B1049" s="174"/>
      <c r="C1049" s="174"/>
      <c r="D1049" s="174"/>
      <c r="E1049" s="174"/>
      <c r="F1049" s="174"/>
      <c r="G1049" s="174"/>
      <c r="H1049" s="174"/>
      <c r="I1049" s="182"/>
    </row>
    <row r="1050" spans="2:9" ht="15">
      <c r="B1050" s="174"/>
      <c r="C1050" s="174"/>
      <c r="D1050" s="174"/>
      <c r="E1050" s="174"/>
      <c r="F1050" s="174"/>
      <c r="G1050" s="174"/>
      <c r="H1050" s="174"/>
      <c r="I1050" s="182"/>
    </row>
    <row r="1051" spans="2:9" ht="15">
      <c r="B1051" s="174"/>
      <c r="C1051" s="174"/>
      <c r="D1051" s="174"/>
      <c r="E1051" s="174"/>
      <c r="F1051" s="174"/>
      <c r="G1051" s="174"/>
      <c r="H1051" s="174"/>
      <c r="I1051" s="182"/>
    </row>
    <row r="1052" spans="2:9" ht="15">
      <c r="B1052" s="174"/>
      <c r="C1052" s="174"/>
      <c r="D1052" s="174"/>
      <c r="E1052" s="174"/>
      <c r="F1052" s="174"/>
      <c r="G1052" s="174"/>
      <c r="H1052" s="174"/>
      <c r="I1052" s="182"/>
    </row>
    <row r="1053" spans="2:9" ht="15">
      <c r="B1053" s="174"/>
      <c r="C1053" s="174"/>
      <c r="D1053" s="174"/>
      <c r="E1053" s="174"/>
      <c r="F1053" s="174"/>
      <c r="G1053" s="174"/>
      <c r="H1053" s="174"/>
      <c r="I1053" s="182"/>
    </row>
    <row r="1054" spans="2:9" ht="15">
      <c r="B1054" s="174"/>
      <c r="C1054" s="174"/>
      <c r="D1054" s="174"/>
      <c r="E1054" s="174"/>
      <c r="F1054" s="174"/>
      <c r="G1054" s="174"/>
      <c r="H1054" s="174"/>
      <c r="I1054" s="182"/>
    </row>
    <row r="1055" spans="2:9" ht="15">
      <c r="B1055" s="174"/>
      <c r="C1055" s="174"/>
      <c r="D1055" s="174"/>
      <c r="E1055" s="174"/>
      <c r="F1055" s="174"/>
      <c r="G1055" s="174"/>
      <c r="H1055" s="174"/>
      <c r="I1055" s="182"/>
    </row>
    <row r="1056" spans="2:9" ht="15">
      <c r="B1056" s="174"/>
      <c r="C1056" s="174"/>
      <c r="D1056" s="174"/>
      <c r="E1056" s="174"/>
      <c r="F1056" s="174"/>
      <c r="G1056" s="174"/>
      <c r="H1056" s="174"/>
      <c r="I1056" s="182"/>
    </row>
    <row r="1057" spans="2:9" ht="15">
      <c r="B1057" s="174"/>
      <c r="C1057" s="174"/>
      <c r="D1057" s="174"/>
      <c r="E1057" s="174"/>
      <c r="F1057" s="174"/>
      <c r="G1057" s="174"/>
      <c r="H1057" s="174"/>
      <c r="I1057" s="182"/>
    </row>
    <row r="1058" spans="2:9" ht="15">
      <c r="B1058" s="174"/>
      <c r="C1058" s="174"/>
      <c r="D1058" s="174"/>
      <c r="E1058" s="174"/>
      <c r="F1058" s="174"/>
      <c r="G1058" s="174"/>
      <c r="H1058" s="174"/>
      <c r="I1058" s="182"/>
    </row>
    <row r="1059" spans="2:9" ht="15">
      <c r="B1059" s="174"/>
      <c r="C1059" s="174"/>
      <c r="D1059" s="174"/>
      <c r="E1059" s="174"/>
      <c r="F1059" s="174"/>
      <c r="G1059" s="174"/>
      <c r="H1059" s="174"/>
      <c r="I1059" s="182"/>
    </row>
    <row r="1060" spans="2:9" ht="15">
      <c r="B1060" s="174"/>
      <c r="C1060" s="174"/>
      <c r="D1060" s="174"/>
      <c r="E1060" s="174"/>
      <c r="F1060" s="174"/>
      <c r="G1060" s="174"/>
      <c r="H1060" s="174"/>
      <c r="I1060" s="182"/>
    </row>
    <row r="1061" spans="2:9" ht="15">
      <c r="B1061" s="174"/>
      <c r="C1061" s="174"/>
      <c r="D1061" s="174"/>
      <c r="E1061" s="174"/>
      <c r="F1061" s="174"/>
      <c r="G1061" s="174"/>
      <c r="H1061" s="174"/>
      <c r="I1061" s="182"/>
    </row>
    <row r="1062" spans="2:9" ht="15">
      <c r="B1062" s="174"/>
      <c r="C1062" s="174"/>
      <c r="D1062" s="174"/>
      <c r="E1062" s="174"/>
      <c r="F1062" s="174"/>
      <c r="G1062" s="174"/>
      <c r="H1062" s="174"/>
      <c r="I1062" s="182"/>
    </row>
    <row r="1063" spans="2:9" ht="15">
      <c r="B1063" s="174"/>
      <c r="C1063" s="174"/>
      <c r="D1063" s="174"/>
      <c r="E1063" s="174"/>
      <c r="F1063" s="174"/>
      <c r="G1063" s="174"/>
      <c r="H1063" s="174"/>
      <c r="I1063" s="182"/>
    </row>
    <row r="1064" spans="2:9" ht="15">
      <c r="B1064" s="174"/>
      <c r="C1064" s="174"/>
      <c r="D1064" s="174"/>
      <c r="E1064" s="174"/>
      <c r="F1064" s="174"/>
      <c r="G1064" s="174"/>
      <c r="H1064" s="174"/>
      <c r="I1064" s="182"/>
    </row>
    <row r="1065" spans="2:9" ht="15">
      <c r="B1065" s="174"/>
      <c r="C1065" s="174"/>
      <c r="D1065" s="174"/>
      <c r="E1065" s="174"/>
      <c r="F1065" s="174"/>
      <c r="G1065" s="174"/>
      <c r="H1065" s="174"/>
      <c r="I1065" s="182"/>
    </row>
    <row r="1066" spans="2:9" ht="15">
      <c r="B1066" s="174"/>
      <c r="C1066" s="174"/>
      <c r="D1066" s="174"/>
      <c r="E1066" s="174"/>
      <c r="F1066" s="174"/>
      <c r="G1066" s="174"/>
      <c r="H1066" s="174"/>
      <c r="I1066" s="182"/>
    </row>
    <row r="1067" spans="2:9" ht="15">
      <c r="B1067" s="174"/>
      <c r="C1067" s="174"/>
      <c r="D1067" s="174"/>
      <c r="E1067" s="174"/>
      <c r="F1067" s="174"/>
      <c r="G1067" s="174"/>
      <c r="H1067" s="174"/>
      <c r="I1067" s="182"/>
    </row>
    <row r="1068" spans="2:9" ht="15">
      <c r="B1068" s="174"/>
      <c r="C1068" s="174"/>
      <c r="D1068" s="174"/>
      <c r="E1068" s="174"/>
      <c r="F1068" s="174"/>
      <c r="G1068" s="174"/>
      <c r="H1068" s="174"/>
      <c r="I1068" s="182"/>
    </row>
    <row r="1069" spans="2:9" ht="15">
      <c r="B1069" s="174"/>
      <c r="C1069" s="174"/>
      <c r="D1069" s="174"/>
      <c r="E1069" s="174"/>
      <c r="F1069" s="174"/>
      <c r="G1069" s="174"/>
      <c r="H1069" s="174"/>
      <c r="I1069" s="182"/>
    </row>
    <row r="1070" spans="2:9" ht="15">
      <c r="B1070" s="174"/>
      <c r="C1070" s="174"/>
      <c r="D1070" s="174"/>
      <c r="E1070" s="174"/>
      <c r="F1070" s="174"/>
      <c r="G1070" s="174"/>
      <c r="H1070" s="174"/>
      <c r="I1070" s="182"/>
    </row>
    <row r="1071" spans="2:9" ht="15">
      <c r="B1071" s="174"/>
      <c r="C1071" s="174"/>
      <c r="D1071" s="174"/>
      <c r="E1071" s="174"/>
      <c r="F1071" s="174"/>
      <c r="G1071" s="174"/>
      <c r="H1071" s="174"/>
      <c r="I1071" s="182"/>
    </row>
    <row r="1072" spans="2:9" ht="15">
      <c r="B1072" s="174"/>
      <c r="C1072" s="174"/>
      <c r="D1072" s="174"/>
      <c r="E1072" s="174"/>
      <c r="F1072" s="174"/>
      <c r="G1072" s="174"/>
      <c r="H1072" s="174"/>
      <c r="I1072" s="182"/>
    </row>
    <row r="1073" spans="2:9" ht="15">
      <c r="B1073" s="174"/>
      <c r="C1073" s="174"/>
      <c r="D1073" s="174"/>
      <c r="E1073" s="174"/>
      <c r="F1073" s="174"/>
      <c r="G1073" s="174"/>
      <c r="H1073" s="174"/>
      <c r="I1073" s="182"/>
    </row>
    <row r="1074" spans="2:9" ht="15">
      <c r="B1074" s="174"/>
      <c r="C1074" s="174"/>
      <c r="D1074" s="174"/>
      <c r="E1074" s="174"/>
      <c r="F1074" s="174"/>
      <c r="G1074" s="174"/>
      <c r="H1074" s="174"/>
      <c r="I1074" s="182"/>
    </row>
    <row r="1075" spans="2:9" ht="15">
      <c r="B1075" s="174"/>
      <c r="C1075" s="174"/>
      <c r="D1075" s="174"/>
      <c r="E1075" s="174"/>
      <c r="F1075" s="174"/>
      <c r="G1075" s="174"/>
      <c r="H1075" s="174"/>
      <c r="I1075" s="182"/>
    </row>
    <row r="1076" spans="2:9" ht="15">
      <c r="B1076" s="174"/>
      <c r="C1076" s="174"/>
      <c r="D1076" s="174"/>
      <c r="E1076" s="174"/>
      <c r="F1076" s="174"/>
      <c r="G1076" s="174"/>
      <c r="H1076" s="174"/>
      <c r="I1076" s="182"/>
    </row>
    <row r="1077" spans="2:9" ht="15">
      <c r="B1077" s="174"/>
      <c r="C1077" s="174"/>
      <c r="D1077" s="174"/>
      <c r="E1077" s="174"/>
      <c r="F1077" s="174"/>
      <c r="G1077" s="174"/>
      <c r="H1077" s="174"/>
      <c r="I1077" s="182"/>
    </row>
    <row r="1078" spans="2:9" ht="15">
      <c r="B1078" s="174"/>
      <c r="C1078" s="174"/>
      <c r="D1078" s="174"/>
      <c r="E1078" s="174"/>
      <c r="F1078" s="174"/>
      <c r="G1078" s="174"/>
      <c r="H1078" s="174"/>
      <c r="I1078" s="182"/>
    </row>
    <row r="1079" spans="2:9" ht="15">
      <c r="B1079" s="174"/>
      <c r="C1079" s="174"/>
      <c r="D1079" s="174"/>
      <c r="E1079" s="174"/>
      <c r="F1079" s="174"/>
      <c r="G1079" s="174"/>
      <c r="H1079" s="174"/>
      <c r="I1079" s="182"/>
    </row>
    <row r="1080" spans="2:9" ht="15">
      <c r="B1080" s="174"/>
      <c r="C1080" s="174"/>
      <c r="D1080" s="174"/>
      <c r="E1080" s="174"/>
      <c r="F1080" s="174"/>
      <c r="G1080" s="174"/>
      <c r="H1080" s="174"/>
      <c r="I1080" s="182"/>
    </row>
    <row r="1081" spans="2:9" ht="15">
      <c r="B1081" s="174"/>
      <c r="C1081" s="174"/>
      <c r="D1081" s="174"/>
      <c r="E1081" s="174"/>
      <c r="F1081" s="174"/>
      <c r="G1081" s="174"/>
      <c r="H1081" s="174"/>
      <c r="I1081" s="182"/>
    </row>
    <row r="1082" spans="2:9" ht="15">
      <c r="B1082" s="174"/>
      <c r="C1082" s="174"/>
      <c r="D1082" s="174"/>
      <c r="E1082" s="174"/>
      <c r="F1082" s="174"/>
      <c r="G1082" s="174"/>
      <c r="H1082" s="174"/>
      <c r="I1082" s="182"/>
    </row>
    <row r="1083" spans="2:9" ht="15">
      <c r="B1083" s="174"/>
      <c r="C1083" s="174"/>
      <c r="D1083" s="174"/>
      <c r="E1083" s="174"/>
      <c r="F1083" s="174"/>
      <c r="G1083" s="174"/>
      <c r="H1083" s="174"/>
      <c r="I1083" s="182"/>
    </row>
    <row r="1084" spans="2:9" ht="15">
      <c r="B1084" s="174"/>
      <c r="C1084" s="174"/>
      <c r="D1084" s="174"/>
      <c r="E1084" s="174"/>
      <c r="F1084" s="174"/>
      <c r="G1084" s="174"/>
      <c r="H1084" s="174"/>
      <c r="I1084" s="182"/>
    </row>
    <row r="1085" spans="2:9" ht="15">
      <c r="B1085" s="174"/>
      <c r="C1085" s="174"/>
      <c r="D1085" s="174"/>
      <c r="E1085" s="174"/>
      <c r="F1085" s="174"/>
      <c r="G1085" s="174"/>
      <c r="H1085" s="174"/>
      <c r="I1085" s="182"/>
    </row>
    <row r="1086" spans="2:9" ht="15">
      <c r="B1086" s="174"/>
      <c r="C1086" s="174"/>
      <c r="D1086" s="174"/>
      <c r="E1086" s="174"/>
      <c r="F1086" s="174"/>
      <c r="G1086" s="174"/>
      <c r="H1086" s="174"/>
      <c r="I1086" s="182"/>
    </row>
    <row r="1087" spans="2:9" ht="15">
      <c r="B1087" s="174"/>
      <c r="C1087" s="174"/>
      <c r="D1087" s="174"/>
      <c r="E1087" s="174"/>
      <c r="F1087" s="174"/>
      <c r="G1087" s="174"/>
      <c r="H1087" s="174"/>
      <c r="I1087" s="182"/>
    </row>
    <row r="1088" spans="2:9" ht="15">
      <c r="B1088" s="174"/>
      <c r="C1088" s="174"/>
      <c r="D1088" s="174"/>
      <c r="E1088" s="174"/>
      <c r="F1088" s="174"/>
      <c r="G1088" s="174"/>
      <c r="H1088" s="174"/>
      <c r="I1088" s="182"/>
    </row>
    <row r="1089" spans="2:9" ht="15">
      <c r="B1089" s="174"/>
      <c r="C1089" s="174"/>
      <c r="D1089" s="174"/>
      <c r="E1089" s="174"/>
      <c r="F1089" s="174"/>
      <c r="G1089" s="174"/>
      <c r="H1089" s="174"/>
      <c r="I1089" s="182"/>
    </row>
    <row r="1090" spans="2:9" ht="15">
      <c r="B1090" s="174"/>
      <c r="C1090" s="174"/>
      <c r="D1090" s="174"/>
      <c r="E1090" s="174"/>
      <c r="F1090" s="174"/>
      <c r="G1090" s="174"/>
      <c r="H1090" s="174"/>
      <c r="I1090" s="182"/>
    </row>
    <row r="1091" spans="2:9" ht="15">
      <c r="B1091" s="174"/>
      <c r="C1091" s="174"/>
      <c r="D1091" s="174"/>
      <c r="E1091" s="174"/>
      <c r="F1091" s="174"/>
      <c r="G1091" s="174"/>
      <c r="H1091" s="174"/>
      <c r="I1091" s="182"/>
    </row>
    <row r="1092" spans="2:9" ht="15">
      <c r="B1092" s="174"/>
      <c r="C1092" s="174"/>
      <c r="D1092" s="174"/>
      <c r="E1092" s="174"/>
      <c r="F1092" s="174"/>
      <c r="G1092" s="174"/>
      <c r="H1092" s="174"/>
      <c r="I1092" s="182"/>
    </row>
    <row r="1093" spans="2:9" ht="15">
      <c r="B1093" s="174"/>
      <c r="C1093" s="174"/>
      <c r="D1093" s="174"/>
      <c r="E1093" s="174"/>
      <c r="F1093" s="174"/>
      <c r="G1093" s="174"/>
      <c r="H1093" s="174"/>
      <c r="I1093" s="182"/>
    </row>
    <row r="1094" spans="2:9" ht="15">
      <c r="B1094" s="174"/>
      <c r="C1094" s="174"/>
      <c r="D1094" s="174"/>
      <c r="E1094" s="174"/>
      <c r="F1094" s="174"/>
      <c r="G1094" s="174"/>
      <c r="H1094" s="174"/>
      <c r="I1094" s="182"/>
    </row>
    <row r="1095" spans="2:9" ht="15">
      <c r="B1095" s="174"/>
      <c r="C1095" s="174"/>
      <c r="D1095" s="174"/>
      <c r="E1095" s="174"/>
      <c r="F1095" s="174"/>
      <c r="G1095" s="174"/>
      <c r="H1095" s="174"/>
      <c r="I1095" s="182"/>
    </row>
    <row r="1096" spans="2:9" ht="15">
      <c r="B1096" s="174"/>
      <c r="C1096" s="174"/>
      <c r="D1096" s="174"/>
      <c r="E1096" s="174"/>
      <c r="F1096" s="174"/>
      <c r="G1096" s="174"/>
      <c r="H1096" s="174"/>
      <c r="I1096" s="182"/>
    </row>
    <row r="1097" spans="2:9" ht="15">
      <c r="B1097" s="174"/>
      <c r="C1097" s="174"/>
      <c r="D1097" s="174"/>
      <c r="E1097" s="174"/>
      <c r="F1097" s="174"/>
      <c r="G1097" s="174"/>
      <c r="H1097" s="174"/>
      <c r="I1097" s="182"/>
    </row>
    <row r="1098" spans="2:9" ht="15">
      <c r="B1098" s="174"/>
      <c r="C1098" s="174"/>
      <c r="D1098" s="174"/>
      <c r="E1098" s="174"/>
      <c r="F1098" s="174"/>
      <c r="G1098" s="174"/>
      <c r="H1098" s="174"/>
      <c r="I1098" s="182"/>
    </row>
    <row r="1099" spans="2:9" ht="15">
      <c r="B1099" s="174"/>
      <c r="C1099" s="174"/>
      <c r="D1099" s="174"/>
      <c r="E1099" s="174"/>
      <c r="F1099" s="174"/>
      <c r="G1099" s="174"/>
      <c r="H1099" s="174"/>
      <c r="I1099" s="182"/>
    </row>
    <row r="1100" spans="2:9" ht="15">
      <c r="B1100" s="174"/>
      <c r="C1100" s="174"/>
      <c r="D1100" s="174"/>
      <c r="E1100" s="174"/>
      <c r="F1100" s="174"/>
      <c r="G1100" s="174"/>
      <c r="H1100" s="174"/>
      <c r="I1100" s="182"/>
    </row>
    <row r="1101" spans="2:9" ht="15">
      <c r="B1101" s="174"/>
      <c r="C1101" s="174"/>
      <c r="D1101" s="174"/>
      <c r="E1101" s="174"/>
      <c r="F1101" s="174"/>
      <c r="G1101" s="174"/>
      <c r="H1101" s="174"/>
      <c r="I1101" s="182"/>
    </row>
    <row r="1102" spans="2:9" ht="15">
      <c r="B1102" s="174"/>
      <c r="C1102" s="174"/>
      <c r="D1102" s="174"/>
      <c r="E1102" s="174"/>
      <c r="F1102" s="174"/>
      <c r="G1102" s="174"/>
      <c r="H1102" s="174"/>
      <c r="I1102" s="182"/>
    </row>
    <row r="1103" spans="2:9" ht="15">
      <c r="B1103" s="174"/>
      <c r="C1103" s="174"/>
      <c r="D1103" s="174"/>
      <c r="E1103" s="174"/>
      <c r="F1103" s="174"/>
      <c r="G1103" s="174"/>
      <c r="H1103" s="174"/>
      <c r="I1103" s="182"/>
    </row>
    <row r="1104" spans="2:9" ht="15">
      <c r="B1104" s="174"/>
      <c r="C1104" s="174"/>
      <c r="D1104" s="174"/>
      <c r="E1104" s="174"/>
      <c r="F1104" s="174"/>
      <c r="G1104" s="174"/>
      <c r="H1104" s="174"/>
      <c r="I1104" s="182"/>
    </row>
    <row r="1105" spans="2:9" ht="15">
      <c r="B1105" s="174"/>
      <c r="C1105" s="174"/>
      <c r="D1105" s="174"/>
      <c r="E1105" s="174"/>
      <c r="F1105" s="174"/>
      <c r="G1105" s="174"/>
      <c r="H1105" s="174"/>
      <c r="I1105" s="182"/>
    </row>
    <row r="1106" spans="2:9" ht="15">
      <c r="B1106" s="174"/>
      <c r="C1106" s="174"/>
      <c r="D1106" s="174"/>
      <c r="E1106" s="174"/>
      <c r="F1106" s="174"/>
      <c r="G1106" s="174"/>
      <c r="H1106" s="174"/>
      <c r="I1106" s="182"/>
    </row>
    <row r="1107" spans="2:9" ht="15">
      <c r="B1107" s="174"/>
      <c r="C1107" s="174"/>
      <c r="D1107" s="174"/>
      <c r="E1107" s="174"/>
      <c r="F1107" s="174"/>
      <c r="G1107" s="174"/>
      <c r="H1107" s="174"/>
      <c r="I1107" s="182"/>
    </row>
    <row r="1108" spans="2:9" ht="15">
      <c r="B1108" s="174"/>
      <c r="C1108" s="174"/>
      <c r="D1108" s="174"/>
      <c r="E1108" s="174"/>
      <c r="F1108" s="174"/>
      <c r="G1108" s="174"/>
      <c r="H1108" s="174"/>
      <c r="I1108" s="182"/>
    </row>
    <row r="1109" spans="2:9" ht="15">
      <c r="B1109" s="174"/>
      <c r="C1109" s="174"/>
      <c r="D1109" s="174"/>
      <c r="E1109" s="174"/>
      <c r="F1109" s="174"/>
      <c r="G1109" s="174"/>
      <c r="H1109" s="174"/>
      <c r="I1109" s="182"/>
    </row>
    <row r="1110" spans="2:9" ht="15">
      <c r="B1110" s="174"/>
      <c r="C1110" s="174"/>
      <c r="D1110" s="174"/>
      <c r="E1110" s="174"/>
      <c r="F1110" s="174"/>
      <c r="G1110" s="174"/>
      <c r="H1110" s="174"/>
      <c r="I1110" s="182"/>
    </row>
    <row r="1111" spans="2:9" ht="15">
      <c r="B1111" s="174"/>
      <c r="C1111" s="174"/>
      <c r="D1111" s="174"/>
      <c r="E1111" s="174"/>
      <c r="F1111" s="174"/>
      <c r="G1111" s="174"/>
      <c r="H1111" s="174"/>
      <c r="I1111" s="182"/>
    </row>
    <row r="1112" spans="2:9" ht="15">
      <c r="B1112" s="174"/>
      <c r="C1112" s="174"/>
      <c r="D1112" s="174"/>
      <c r="E1112" s="174"/>
      <c r="F1112" s="174"/>
      <c r="G1112" s="174"/>
      <c r="H1112" s="174"/>
      <c r="I1112" s="182"/>
    </row>
    <row r="1113" spans="2:9" ht="15">
      <c r="B1113" s="174"/>
      <c r="C1113" s="174"/>
      <c r="D1113" s="174"/>
      <c r="E1113" s="174"/>
      <c r="F1113" s="174"/>
      <c r="G1113" s="174"/>
      <c r="H1113" s="174"/>
      <c r="I1113" s="182"/>
    </row>
    <row r="1114" spans="2:9" ht="15">
      <c r="B1114" s="174"/>
      <c r="C1114" s="174"/>
      <c r="D1114" s="174"/>
      <c r="E1114" s="174"/>
      <c r="F1114" s="174"/>
      <c r="G1114" s="174"/>
      <c r="H1114" s="174"/>
      <c r="I1114" s="182"/>
    </row>
    <row r="1115" spans="2:9" ht="15">
      <c r="B1115" s="174"/>
      <c r="C1115" s="174"/>
      <c r="D1115" s="174"/>
      <c r="E1115" s="174"/>
      <c r="F1115" s="174"/>
      <c r="G1115" s="174"/>
      <c r="H1115" s="174"/>
      <c r="I1115" s="182"/>
    </row>
    <row r="1116" spans="2:9" ht="15">
      <c r="B1116" s="174"/>
      <c r="C1116" s="174"/>
      <c r="D1116" s="174"/>
      <c r="E1116" s="174"/>
      <c r="F1116" s="174"/>
      <c r="G1116" s="174"/>
      <c r="H1116" s="174"/>
      <c r="I1116" s="182"/>
    </row>
    <row r="1117" spans="2:9" ht="15">
      <c r="B1117" s="174"/>
      <c r="C1117" s="174"/>
      <c r="D1117" s="174"/>
      <c r="E1117" s="174"/>
      <c r="F1117" s="174"/>
      <c r="G1117" s="174"/>
      <c r="H1117" s="174"/>
      <c r="I1117" s="182"/>
    </row>
    <row r="1118" spans="2:9" ht="15">
      <c r="B1118" s="174"/>
      <c r="C1118" s="174"/>
      <c r="D1118" s="174"/>
      <c r="E1118" s="174"/>
      <c r="F1118" s="174"/>
      <c r="G1118" s="174"/>
      <c r="H1118" s="174"/>
      <c r="I1118" s="182"/>
    </row>
    <row r="1119" spans="2:9" ht="15">
      <c r="B1119" s="174"/>
      <c r="C1119" s="174"/>
      <c r="D1119" s="174"/>
      <c r="E1119" s="174"/>
      <c r="F1119" s="174"/>
      <c r="G1119" s="174"/>
      <c r="H1119" s="174"/>
      <c r="I1119" s="182"/>
    </row>
    <row r="1120" spans="2:9" ht="15">
      <c r="B1120" s="174"/>
      <c r="C1120" s="174"/>
      <c r="D1120" s="174"/>
      <c r="E1120" s="174"/>
      <c r="F1120" s="174"/>
      <c r="G1120" s="174"/>
      <c r="H1120" s="174"/>
      <c r="I1120" s="182"/>
    </row>
    <row r="1121" spans="2:9" ht="15">
      <c r="B1121" s="174"/>
      <c r="C1121" s="174"/>
      <c r="D1121" s="174"/>
      <c r="E1121" s="174"/>
      <c r="F1121" s="174"/>
      <c r="G1121" s="174"/>
      <c r="H1121" s="174"/>
      <c r="I1121" s="182"/>
    </row>
    <row r="1122" spans="2:9" ht="15">
      <c r="B1122" s="174"/>
      <c r="C1122" s="174"/>
      <c r="D1122" s="174"/>
      <c r="E1122" s="174"/>
      <c r="F1122" s="174"/>
      <c r="G1122" s="174"/>
      <c r="H1122" s="174"/>
      <c r="I1122" s="182"/>
    </row>
    <row r="1123" spans="2:9" ht="15">
      <c r="B1123" s="174"/>
      <c r="C1123" s="174"/>
      <c r="D1123" s="174"/>
      <c r="E1123" s="174"/>
      <c r="F1123" s="174"/>
      <c r="G1123" s="174"/>
      <c r="H1123" s="174"/>
      <c r="I1123" s="182"/>
    </row>
    <row r="1124" spans="2:9" ht="15">
      <c r="B1124" s="174"/>
      <c r="C1124" s="174"/>
      <c r="D1124" s="174"/>
      <c r="E1124" s="174"/>
      <c r="F1124" s="174"/>
      <c r="G1124" s="174"/>
      <c r="H1124" s="174"/>
      <c r="I1124" s="182"/>
    </row>
    <row r="1125" spans="2:9" ht="15">
      <c r="B1125" s="174"/>
      <c r="C1125" s="174"/>
      <c r="D1125" s="174"/>
      <c r="E1125" s="174"/>
      <c r="F1125" s="174"/>
      <c r="G1125" s="174"/>
      <c r="H1125" s="174"/>
      <c r="I1125" s="182"/>
    </row>
    <row r="1126" spans="2:9" ht="15">
      <c r="B1126" s="174"/>
      <c r="C1126" s="174"/>
      <c r="D1126" s="174"/>
      <c r="E1126" s="174"/>
      <c r="F1126" s="174"/>
      <c r="G1126" s="174"/>
      <c r="H1126" s="174"/>
      <c r="I1126" s="182"/>
    </row>
    <row r="1127" spans="2:9" ht="15">
      <c r="B1127" s="174"/>
      <c r="C1127" s="174"/>
      <c r="D1127" s="174"/>
      <c r="E1127" s="174"/>
      <c r="F1127" s="174"/>
      <c r="G1127" s="174"/>
      <c r="H1127" s="174"/>
      <c r="I1127" s="182"/>
    </row>
    <row r="1128" spans="2:9" ht="15">
      <c r="B1128" s="174"/>
      <c r="C1128" s="174"/>
      <c r="D1128" s="174"/>
      <c r="E1128" s="174"/>
      <c r="F1128" s="174"/>
      <c r="G1128" s="174"/>
      <c r="H1128" s="174"/>
      <c r="I1128" s="182"/>
    </row>
    <row r="1129" spans="2:9" ht="15">
      <c r="B1129" s="174"/>
      <c r="C1129" s="174"/>
      <c r="D1129" s="174"/>
      <c r="E1129" s="174"/>
      <c r="F1129" s="174"/>
      <c r="G1129" s="174"/>
      <c r="H1129" s="174"/>
      <c r="I1129" s="182"/>
    </row>
    <row r="1130" spans="2:9" ht="15">
      <c r="B1130" s="174"/>
      <c r="C1130" s="174"/>
      <c r="D1130" s="174"/>
      <c r="E1130" s="174"/>
      <c r="F1130" s="174"/>
      <c r="G1130" s="174"/>
      <c r="H1130" s="174"/>
      <c r="I1130" s="182"/>
    </row>
    <row r="1131" spans="2:9" ht="15">
      <c r="B1131" s="174"/>
      <c r="C1131" s="174"/>
      <c r="D1131" s="174"/>
      <c r="E1131" s="174"/>
      <c r="F1131" s="174"/>
      <c r="G1131" s="174"/>
      <c r="H1131" s="174"/>
      <c r="I1131" s="182"/>
    </row>
    <row r="1132" spans="2:9" ht="15">
      <c r="B1132" s="174"/>
      <c r="C1132" s="174"/>
      <c r="D1132" s="174"/>
      <c r="E1132" s="174"/>
      <c r="F1132" s="174"/>
      <c r="G1132" s="174"/>
      <c r="H1132" s="174"/>
      <c r="I1132" s="182"/>
    </row>
    <row r="1133" spans="2:9" ht="15">
      <c r="B1133" s="174"/>
      <c r="C1133" s="174"/>
      <c r="D1133" s="174"/>
      <c r="E1133" s="174"/>
      <c r="F1133" s="174"/>
      <c r="G1133" s="174"/>
      <c r="H1133" s="174"/>
      <c r="I1133" s="182"/>
    </row>
    <row r="1134" spans="2:9" ht="15">
      <c r="B1134" s="174"/>
      <c r="C1134" s="174"/>
      <c r="D1134" s="174"/>
      <c r="E1134" s="174"/>
      <c r="F1134" s="174"/>
      <c r="G1134" s="174"/>
      <c r="H1134" s="174"/>
      <c r="I1134" s="182"/>
    </row>
    <row r="1135" spans="2:9" ht="15">
      <c r="B1135" s="174"/>
      <c r="C1135" s="174"/>
      <c r="D1135" s="174"/>
      <c r="E1135" s="174"/>
      <c r="F1135" s="174"/>
      <c r="G1135" s="174"/>
      <c r="H1135" s="174"/>
      <c r="I1135" s="182"/>
    </row>
    <row r="1136" spans="2:9" ht="15">
      <c r="B1136" s="174"/>
      <c r="C1136" s="174"/>
      <c r="D1136" s="174"/>
      <c r="E1136" s="174"/>
      <c r="F1136" s="174"/>
      <c r="G1136" s="174"/>
      <c r="H1136" s="174"/>
      <c r="I1136" s="182"/>
    </row>
    <row r="1137" spans="2:9" ht="15">
      <c r="B1137" s="174"/>
      <c r="C1137" s="174"/>
      <c r="D1137" s="174"/>
      <c r="E1137" s="174"/>
      <c r="F1137" s="174"/>
      <c r="G1137" s="174"/>
      <c r="H1137" s="174"/>
      <c r="I1137" s="182"/>
    </row>
    <row r="1138" spans="2:9" ht="15">
      <c r="B1138" s="174"/>
      <c r="C1138" s="174"/>
      <c r="D1138" s="174"/>
      <c r="E1138" s="174"/>
      <c r="F1138" s="174"/>
      <c r="G1138" s="174"/>
      <c r="H1138" s="174"/>
      <c r="I1138" s="182"/>
    </row>
    <row r="1139" spans="2:9" ht="15">
      <c r="B1139" s="174"/>
      <c r="C1139" s="174"/>
      <c r="D1139" s="174"/>
      <c r="E1139" s="174"/>
      <c r="F1139" s="174"/>
      <c r="G1139" s="174"/>
      <c r="H1139" s="174"/>
      <c r="I1139" s="182"/>
    </row>
    <row r="1140" spans="2:9" ht="15">
      <c r="B1140" s="174"/>
      <c r="C1140" s="174"/>
      <c r="D1140" s="174"/>
      <c r="E1140" s="174"/>
      <c r="F1140" s="174"/>
      <c r="G1140" s="174"/>
      <c r="H1140" s="174"/>
      <c r="I1140" s="182"/>
    </row>
    <row r="1141" spans="2:9" ht="15">
      <c r="B1141" s="174"/>
      <c r="C1141" s="174"/>
      <c r="D1141" s="174"/>
      <c r="E1141" s="174"/>
      <c r="F1141" s="174"/>
      <c r="G1141" s="174"/>
      <c r="H1141" s="174"/>
      <c r="I1141" s="182"/>
    </row>
    <row r="1142" spans="2:9" ht="15">
      <c r="B1142" s="174"/>
      <c r="C1142" s="174"/>
      <c r="D1142" s="174"/>
      <c r="E1142" s="174"/>
      <c r="F1142" s="174"/>
      <c r="G1142" s="174"/>
      <c r="H1142" s="174"/>
      <c r="I1142" s="182"/>
    </row>
    <row r="1143" spans="2:9" ht="15">
      <c r="B1143" s="174"/>
      <c r="C1143" s="174"/>
      <c r="D1143" s="174"/>
      <c r="E1143" s="174"/>
      <c r="F1143" s="174"/>
      <c r="G1143" s="174"/>
      <c r="H1143" s="174"/>
      <c r="I1143" s="182"/>
    </row>
    <row r="1144" spans="2:9" ht="15">
      <c r="B1144" s="174"/>
      <c r="C1144" s="174"/>
      <c r="D1144" s="174"/>
      <c r="E1144" s="174"/>
      <c r="F1144" s="174"/>
      <c r="G1144" s="174"/>
      <c r="H1144" s="174"/>
      <c r="I1144" s="182"/>
    </row>
    <row r="1145" spans="2:9" ht="15">
      <c r="B1145" s="174"/>
      <c r="C1145" s="174"/>
      <c r="D1145" s="174"/>
      <c r="E1145" s="174"/>
      <c r="F1145" s="174"/>
      <c r="G1145" s="174"/>
      <c r="H1145" s="174"/>
      <c r="I1145" s="182"/>
    </row>
    <row r="1146" spans="2:9" ht="15">
      <c r="B1146" s="174"/>
      <c r="C1146" s="174"/>
      <c r="D1146" s="174"/>
      <c r="E1146" s="174"/>
      <c r="F1146" s="174"/>
      <c r="G1146" s="174"/>
      <c r="H1146" s="174"/>
      <c r="I1146" s="182"/>
    </row>
    <row r="1147" spans="2:9" ht="15">
      <c r="B1147" s="174"/>
      <c r="C1147" s="174"/>
      <c r="D1147" s="174"/>
      <c r="E1147" s="174"/>
      <c r="F1147" s="174"/>
      <c r="G1147" s="174"/>
      <c r="H1147" s="174"/>
      <c r="I1147" s="182"/>
    </row>
    <row r="1148" spans="2:9" ht="15">
      <c r="B1148" s="174"/>
      <c r="C1148" s="174"/>
      <c r="D1148" s="174"/>
      <c r="E1148" s="174"/>
      <c r="F1148" s="174"/>
      <c r="G1148" s="174"/>
      <c r="H1148" s="174"/>
      <c r="I1148" s="182"/>
    </row>
    <row r="1149" spans="2:9" ht="15">
      <c r="B1149" s="174"/>
      <c r="C1149" s="174"/>
      <c r="D1149" s="174"/>
      <c r="E1149" s="174"/>
      <c r="F1149" s="174"/>
      <c r="G1149" s="174"/>
      <c r="H1149" s="174"/>
      <c r="I1149" s="182"/>
    </row>
    <row r="1150" spans="2:9" ht="15">
      <c r="B1150" s="174"/>
      <c r="C1150" s="174"/>
      <c r="D1150" s="174"/>
      <c r="E1150" s="174"/>
      <c r="F1150" s="174"/>
      <c r="G1150" s="174"/>
      <c r="H1150" s="174"/>
      <c r="I1150" s="182"/>
    </row>
    <row r="1151" spans="2:9" ht="15">
      <c r="B1151" s="174"/>
      <c r="C1151" s="174"/>
      <c r="D1151" s="174"/>
      <c r="E1151" s="174"/>
      <c r="F1151" s="174"/>
      <c r="G1151" s="174"/>
      <c r="H1151" s="174"/>
      <c r="I1151" s="182"/>
    </row>
    <row r="1152" spans="2:9" ht="15">
      <c r="B1152" s="174"/>
      <c r="C1152" s="174"/>
      <c r="D1152" s="174"/>
      <c r="E1152" s="174"/>
      <c r="F1152" s="174"/>
      <c r="G1152" s="174"/>
      <c r="H1152" s="174"/>
      <c r="I1152" s="182"/>
    </row>
    <row r="1153" spans="2:9" ht="15">
      <c r="B1153" s="174"/>
      <c r="C1153" s="174"/>
      <c r="D1153" s="174"/>
      <c r="E1153" s="174"/>
      <c r="F1153" s="174"/>
      <c r="G1153" s="174"/>
      <c r="H1153" s="174"/>
      <c r="I1153" s="182"/>
    </row>
    <row r="1154" spans="2:9" ht="15">
      <c r="B1154" s="174"/>
      <c r="C1154" s="174"/>
      <c r="D1154" s="174"/>
      <c r="E1154" s="174"/>
      <c r="F1154" s="174"/>
      <c r="G1154" s="174"/>
      <c r="H1154" s="174"/>
      <c r="I1154" s="182"/>
    </row>
    <row r="1155" spans="2:9" ht="15">
      <c r="B1155" s="174"/>
      <c r="C1155" s="174"/>
      <c r="D1155" s="174"/>
      <c r="E1155" s="174"/>
      <c r="F1155" s="174"/>
      <c r="G1155" s="174"/>
      <c r="H1155" s="174"/>
      <c r="I1155" s="182"/>
    </row>
    <row r="1156" spans="2:9" ht="15">
      <c r="B1156" s="174"/>
      <c r="C1156" s="174"/>
      <c r="D1156" s="174"/>
      <c r="E1156" s="174"/>
      <c r="F1156" s="174"/>
      <c r="G1156" s="174"/>
      <c r="H1156" s="174"/>
      <c r="I1156" s="182"/>
    </row>
    <row r="1157" spans="2:9" ht="15">
      <c r="B1157" s="174"/>
      <c r="C1157" s="174"/>
      <c r="D1157" s="174"/>
      <c r="E1157" s="174"/>
      <c r="F1157" s="174"/>
      <c r="G1157" s="174"/>
      <c r="H1157" s="174"/>
      <c r="I1157" s="182"/>
    </row>
    <row r="1158" spans="2:9" ht="15">
      <c r="B1158" s="174"/>
      <c r="C1158" s="174"/>
      <c r="D1158" s="174"/>
      <c r="E1158" s="174"/>
      <c r="F1158" s="174"/>
      <c r="G1158" s="174"/>
      <c r="H1158" s="174"/>
      <c r="I1158" s="182"/>
    </row>
    <row r="1159" spans="2:9" ht="15">
      <c r="B1159" s="174"/>
      <c r="C1159" s="174"/>
      <c r="D1159" s="174"/>
      <c r="E1159" s="174"/>
      <c r="F1159" s="174"/>
      <c r="G1159" s="174"/>
      <c r="H1159" s="174"/>
      <c r="I1159" s="182"/>
    </row>
    <row r="1160" spans="2:9" ht="15">
      <c r="B1160" s="174"/>
      <c r="C1160" s="174"/>
      <c r="D1160" s="174"/>
      <c r="E1160" s="174"/>
      <c r="F1160" s="174"/>
      <c r="G1160" s="174"/>
      <c r="H1160" s="174"/>
      <c r="I1160" s="182"/>
    </row>
    <row r="1161" spans="2:9" ht="15">
      <c r="B1161" s="174"/>
      <c r="C1161" s="174"/>
      <c r="D1161" s="174"/>
      <c r="E1161" s="174"/>
      <c r="F1161" s="174"/>
      <c r="G1161" s="174"/>
      <c r="H1161" s="174"/>
      <c r="I1161" s="182"/>
    </row>
    <row r="1162" spans="2:9" ht="15">
      <c r="B1162" s="174"/>
      <c r="C1162" s="174"/>
      <c r="D1162" s="174"/>
      <c r="E1162" s="174"/>
      <c r="F1162" s="174"/>
      <c r="G1162" s="174"/>
      <c r="H1162" s="174"/>
      <c r="I1162" s="182"/>
    </row>
    <row r="1163" spans="2:9" ht="15">
      <c r="B1163" s="174"/>
      <c r="C1163" s="174"/>
      <c r="D1163" s="174"/>
      <c r="E1163" s="174"/>
      <c r="F1163" s="174"/>
      <c r="G1163" s="174"/>
      <c r="H1163" s="174"/>
      <c r="I1163" s="182"/>
    </row>
    <row r="1164" spans="2:9" ht="15">
      <c r="B1164" s="174"/>
      <c r="C1164" s="174"/>
      <c r="D1164" s="174"/>
      <c r="E1164" s="174"/>
      <c r="F1164" s="174"/>
      <c r="G1164" s="174"/>
      <c r="H1164" s="174"/>
      <c r="I1164" s="182"/>
    </row>
    <row r="1165" spans="2:9" ht="15">
      <c r="B1165" s="174"/>
      <c r="C1165" s="174"/>
      <c r="D1165" s="174"/>
      <c r="E1165" s="174"/>
      <c r="F1165" s="174"/>
      <c r="G1165" s="174"/>
      <c r="H1165" s="174"/>
      <c r="I1165" s="182"/>
    </row>
    <row r="1166" spans="2:9" ht="15">
      <c r="B1166" s="174"/>
      <c r="C1166" s="174"/>
      <c r="D1166" s="174"/>
      <c r="E1166" s="174"/>
      <c r="F1166" s="174"/>
      <c r="G1166" s="174"/>
      <c r="H1166" s="174"/>
      <c r="I1166" s="182"/>
    </row>
    <row r="1167" spans="2:9" ht="15">
      <c r="B1167" s="174"/>
      <c r="C1167" s="174"/>
      <c r="D1167" s="174"/>
      <c r="E1167" s="174"/>
      <c r="F1167" s="174"/>
      <c r="G1167" s="174"/>
      <c r="H1167" s="174"/>
      <c r="I1167" s="182"/>
    </row>
    <row r="1168" spans="2:9" ht="15">
      <c r="B1168" s="174"/>
      <c r="C1168" s="174"/>
      <c r="D1168" s="174"/>
      <c r="E1168" s="174"/>
      <c r="F1168" s="174"/>
      <c r="G1168" s="174"/>
      <c r="H1168" s="174"/>
      <c r="I1168" s="182"/>
    </row>
    <row r="1169" spans="2:9" ht="15">
      <c r="B1169" s="174"/>
      <c r="C1169" s="174"/>
      <c r="D1169" s="174"/>
      <c r="E1169" s="174"/>
      <c r="F1169" s="174"/>
      <c r="G1169" s="174"/>
      <c r="H1169" s="174"/>
      <c r="I1169" s="182"/>
    </row>
    <row r="1170" spans="2:9" ht="15">
      <c r="B1170" s="174"/>
      <c r="C1170" s="174"/>
      <c r="D1170" s="174"/>
      <c r="E1170" s="174"/>
      <c r="F1170" s="174"/>
      <c r="G1170" s="174"/>
      <c r="H1170" s="174"/>
      <c r="I1170" s="182"/>
    </row>
    <row r="1171" spans="2:9" ht="15">
      <c r="B1171" s="174"/>
      <c r="C1171" s="174"/>
      <c r="D1171" s="174"/>
      <c r="E1171" s="174"/>
      <c r="F1171" s="174"/>
      <c r="G1171" s="174"/>
      <c r="H1171" s="174"/>
      <c r="I1171" s="182"/>
    </row>
    <row r="1172" spans="2:9" ht="15">
      <c r="B1172" s="174"/>
      <c r="C1172" s="174"/>
      <c r="D1172" s="174"/>
      <c r="E1172" s="174"/>
      <c r="F1172" s="174"/>
      <c r="G1172" s="174"/>
      <c r="H1172" s="174"/>
      <c r="I1172" s="182"/>
    </row>
    <row r="1173" spans="2:9" ht="15">
      <c r="B1173" s="174"/>
      <c r="C1173" s="174"/>
      <c r="D1173" s="174"/>
      <c r="E1173" s="174"/>
      <c r="F1173" s="174"/>
      <c r="G1173" s="174"/>
      <c r="H1173" s="174"/>
      <c r="I1173" s="182"/>
    </row>
    <row r="1174" spans="2:9" ht="15">
      <c r="B1174" s="174"/>
      <c r="C1174" s="174"/>
      <c r="D1174" s="174"/>
      <c r="E1174" s="174"/>
      <c r="F1174" s="174"/>
      <c r="G1174" s="174"/>
      <c r="H1174" s="174"/>
      <c r="I1174" s="182"/>
    </row>
    <row r="1175" spans="2:9" ht="15">
      <c r="B1175" s="174"/>
      <c r="C1175" s="174"/>
      <c r="D1175" s="174"/>
      <c r="E1175" s="174"/>
      <c r="F1175" s="174"/>
      <c r="G1175" s="174"/>
      <c r="H1175" s="174"/>
      <c r="I1175" s="182"/>
    </row>
    <row r="1176" spans="2:9" ht="15">
      <c r="B1176" s="174"/>
      <c r="C1176" s="174"/>
      <c r="D1176" s="174"/>
      <c r="E1176" s="174"/>
      <c r="F1176" s="174"/>
      <c r="G1176" s="174"/>
      <c r="H1176" s="174"/>
      <c r="I1176" s="182"/>
    </row>
    <row r="1177" spans="2:9" ht="15">
      <c r="B1177" s="174"/>
      <c r="C1177" s="174"/>
      <c r="D1177" s="174"/>
      <c r="E1177" s="174"/>
      <c r="F1177" s="174"/>
      <c r="G1177" s="174"/>
      <c r="H1177" s="174"/>
      <c r="I1177" s="182"/>
    </row>
    <row r="1178" spans="2:9" ht="15">
      <c r="B1178" s="174"/>
      <c r="C1178" s="174"/>
      <c r="D1178" s="174"/>
      <c r="E1178" s="174"/>
      <c r="F1178" s="174"/>
      <c r="G1178" s="174"/>
      <c r="H1178" s="174"/>
      <c r="I1178" s="182"/>
    </row>
    <row r="1179" spans="2:9" ht="15">
      <c r="B1179" s="174"/>
      <c r="C1179" s="174"/>
      <c r="D1179" s="174"/>
      <c r="E1179" s="174"/>
      <c r="F1179" s="174"/>
      <c r="G1179" s="174"/>
      <c r="H1179" s="174"/>
      <c r="I1179" s="182"/>
    </row>
    <row r="1180" spans="2:9" ht="15">
      <c r="B1180" s="174"/>
      <c r="C1180" s="174"/>
      <c r="D1180" s="174"/>
      <c r="E1180" s="174"/>
      <c r="F1180" s="174"/>
      <c r="G1180" s="174"/>
      <c r="H1180" s="174"/>
      <c r="I1180" s="182"/>
    </row>
    <row r="1181" spans="2:9" ht="15">
      <c r="B1181" s="174"/>
      <c r="C1181" s="174"/>
      <c r="D1181" s="174"/>
      <c r="E1181" s="174"/>
      <c r="F1181" s="174"/>
      <c r="G1181" s="174"/>
      <c r="H1181" s="174"/>
      <c r="I1181" s="182"/>
    </row>
    <row r="1182" spans="2:9" ht="15">
      <c r="B1182" s="174"/>
      <c r="C1182" s="174"/>
      <c r="D1182" s="174"/>
      <c r="E1182" s="174"/>
      <c r="F1182" s="174"/>
      <c r="G1182" s="174"/>
      <c r="H1182" s="174"/>
      <c r="I1182" s="182"/>
    </row>
    <row r="1183" spans="2:9" ht="15">
      <c r="B1183" s="174"/>
      <c r="C1183" s="174"/>
      <c r="D1183" s="174"/>
      <c r="E1183" s="174"/>
      <c r="F1183" s="174"/>
      <c r="G1183" s="174"/>
      <c r="H1183" s="174"/>
      <c r="I1183" s="182"/>
    </row>
    <row r="1184" spans="2:9" ht="15">
      <c r="B1184" s="174"/>
      <c r="C1184" s="174"/>
      <c r="D1184" s="174"/>
      <c r="E1184" s="174"/>
      <c r="F1184" s="174"/>
      <c r="G1184" s="174"/>
      <c r="H1184" s="174"/>
      <c r="I1184" s="182"/>
    </row>
    <row r="1185" spans="2:9" ht="15">
      <c r="B1185" s="174"/>
      <c r="C1185" s="174"/>
      <c r="D1185" s="174"/>
      <c r="E1185" s="174"/>
      <c r="F1185" s="174"/>
      <c r="G1185" s="174"/>
      <c r="H1185" s="174"/>
      <c r="I1185" s="182"/>
    </row>
    <row r="1186" spans="2:9" ht="15">
      <c r="B1186" s="174"/>
      <c r="C1186" s="174"/>
      <c r="D1186" s="174"/>
      <c r="E1186" s="174"/>
      <c r="F1186" s="174"/>
      <c r="G1186" s="174"/>
      <c r="H1186" s="174"/>
      <c r="I1186" s="182"/>
    </row>
    <row r="1187" spans="2:9" ht="15">
      <c r="B1187" s="174"/>
      <c r="C1187" s="174"/>
      <c r="D1187" s="174"/>
      <c r="E1187" s="174"/>
      <c r="F1187" s="174"/>
      <c r="G1187" s="174"/>
      <c r="H1187" s="174"/>
      <c r="I1187" s="182"/>
    </row>
    <row r="1188" spans="2:9" ht="15">
      <c r="B1188" s="174"/>
      <c r="C1188" s="174"/>
      <c r="D1188" s="174"/>
      <c r="E1188" s="174"/>
      <c r="F1188" s="174"/>
      <c r="G1188" s="174"/>
      <c r="H1188" s="174"/>
      <c r="I1188" s="182"/>
    </row>
    <row r="1189" spans="2:9" ht="15">
      <c r="B1189" s="174"/>
      <c r="C1189" s="174"/>
      <c r="D1189" s="174"/>
      <c r="E1189" s="174"/>
      <c r="F1189" s="174"/>
      <c r="G1189" s="174"/>
      <c r="H1189" s="174"/>
      <c r="I1189" s="182"/>
    </row>
    <row r="1190" spans="2:9" ht="15">
      <c r="B1190" s="174"/>
      <c r="C1190" s="174"/>
      <c r="D1190" s="174"/>
      <c r="E1190" s="174"/>
      <c r="F1190" s="174"/>
      <c r="G1190" s="174"/>
      <c r="H1190" s="174"/>
      <c r="I1190" s="182"/>
    </row>
    <row r="1191" spans="2:9" ht="15">
      <c r="B1191" s="174"/>
      <c r="C1191" s="174"/>
      <c r="D1191" s="174"/>
      <c r="E1191" s="174"/>
      <c r="F1191" s="174"/>
      <c r="G1191" s="174"/>
      <c r="H1191" s="174"/>
      <c r="I1191" s="182"/>
    </row>
    <row r="1192" spans="2:9" ht="15">
      <c r="B1192" s="174"/>
      <c r="C1192" s="174"/>
      <c r="D1192" s="174"/>
      <c r="E1192" s="174"/>
      <c r="F1192" s="174"/>
      <c r="G1192" s="174"/>
      <c r="H1192" s="174"/>
      <c r="I1192" s="182"/>
    </row>
    <row r="1193" spans="2:9" ht="15">
      <c r="B1193" s="174"/>
      <c r="C1193" s="174"/>
      <c r="D1193" s="174"/>
      <c r="E1193" s="174"/>
      <c r="F1193" s="174"/>
      <c r="G1193" s="174"/>
      <c r="H1193" s="174"/>
      <c r="I1193" s="182"/>
    </row>
    <row r="1194" spans="2:9" ht="15">
      <c r="B1194" s="174"/>
      <c r="C1194" s="174"/>
      <c r="D1194" s="174"/>
      <c r="E1194" s="174"/>
      <c r="F1194" s="174"/>
      <c r="G1194" s="174"/>
      <c r="H1194" s="174"/>
      <c r="I1194" s="182"/>
    </row>
    <row r="1195" spans="2:9" ht="15">
      <c r="B1195" s="174"/>
      <c r="C1195" s="174"/>
      <c r="D1195" s="174"/>
      <c r="E1195" s="174"/>
      <c r="F1195" s="174"/>
      <c r="G1195" s="174"/>
      <c r="H1195" s="174"/>
      <c r="I1195" s="182"/>
    </row>
    <row r="1196" spans="2:9" ht="15">
      <c r="B1196" s="174"/>
      <c r="C1196" s="174"/>
      <c r="D1196" s="174"/>
      <c r="E1196" s="174"/>
      <c r="F1196" s="174"/>
      <c r="G1196" s="174"/>
      <c r="H1196" s="174"/>
      <c r="I1196" s="182"/>
    </row>
    <row r="1197" spans="2:9" ht="15">
      <c r="B1197" s="174"/>
      <c r="C1197" s="174"/>
      <c r="D1197" s="174"/>
      <c r="E1197" s="174"/>
      <c r="F1197" s="174"/>
      <c r="G1197" s="174"/>
      <c r="H1197" s="174"/>
      <c r="I1197" s="182"/>
    </row>
    <row r="1198" spans="2:9" ht="15">
      <c r="B1198" s="174"/>
      <c r="C1198" s="174"/>
      <c r="D1198" s="174"/>
      <c r="E1198" s="174"/>
      <c r="F1198" s="174"/>
      <c r="G1198" s="174"/>
      <c r="H1198" s="174"/>
      <c r="I1198" s="182"/>
    </row>
    <row r="1199" spans="2:9" ht="15">
      <c r="B1199" s="174"/>
      <c r="C1199" s="174"/>
      <c r="D1199" s="174"/>
      <c r="E1199" s="174"/>
      <c r="F1199" s="174"/>
      <c r="G1199" s="174"/>
      <c r="H1199" s="174"/>
      <c r="I1199" s="182"/>
    </row>
    <row r="1200" spans="2:9" ht="15">
      <c r="B1200" s="174"/>
      <c r="C1200" s="174"/>
      <c r="D1200" s="174"/>
      <c r="E1200" s="174"/>
      <c r="F1200" s="174"/>
      <c r="G1200" s="174"/>
      <c r="H1200" s="174"/>
      <c r="I1200" s="182"/>
    </row>
    <row r="1201" spans="2:9" ht="15">
      <c r="B1201" s="174"/>
      <c r="C1201" s="174"/>
      <c r="D1201" s="174"/>
      <c r="E1201" s="174"/>
      <c r="F1201" s="174"/>
      <c r="G1201" s="174"/>
      <c r="H1201" s="174"/>
      <c r="I1201" s="182"/>
    </row>
    <row r="1202" spans="2:9" ht="15">
      <c r="B1202" s="174"/>
      <c r="C1202" s="174"/>
      <c r="D1202" s="174"/>
      <c r="E1202" s="174"/>
      <c r="F1202" s="174"/>
      <c r="G1202" s="174"/>
      <c r="H1202" s="174"/>
      <c r="I1202" s="182"/>
    </row>
    <row r="1203" spans="2:9" ht="15">
      <c r="B1203" s="174"/>
      <c r="C1203" s="174"/>
      <c r="D1203" s="174"/>
      <c r="E1203" s="174"/>
      <c r="F1203" s="174"/>
      <c r="G1203" s="174"/>
      <c r="H1203" s="174"/>
      <c r="I1203" s="182"/>
    </row>
    <row r="1204" spans="2:9" ht="15">
      <c r="B1204" s="174"/>
      <c r="C1204" s="174"/>
      <c r="D1204" s="174"/>
      <c r="E1204" s="174"/>
      <c r="F1204" s="174"/>
      <c r="G1204" s="174"/>
      <c r="H1204" s="174"/>
      <c r="I1204" s="182"/>
    </row>
    <row r="1205" spans="2:9" ht="15">
      <c r="B1205" s="174"/>
      <c r="C1205" s="174"/>
      <c r="D1205" s="174"/>
      <c r="E1205" s="174"/>
      <c r="F1205" s="174"/>
      <c r="G1205" s="174"/>
      <c r="H1205" s="174"/>
      <c r="I1205" s="182"/>
    </row>
    <row r="1206" spans="2:9" ht="15">
      <c r="B1206" s="174"/>
      <c r="C1206" s="174"/>
      <c r="D1206" s="174"/>
      <c r="E1206" s="174"/>
      <c r="F1206" s="174"/>
      <c r="G1206" s="174"/>
      <c r="H1206" s="174"/>
      <c r="I1206" s="182"/>
    </row>
    <row r="1207" spans="2:9" ht="15">
      <c r="B1207" s="174"/>
      <c r="C1207" s="174"/>
      <c r="D1207" s="174"/>
      <c r="E1207" s="174"/>
      <c r="F1207" s="174"/>
      <c r="G1207" s="174"/>
      <c r="H1207" s="174"/>
      <c r="I1207" s="182"/>
    </row>
    <row r="1208" spans="2:9" ht="15">
      <c r="B1208" s="174"/>
      <c r="C1208" s="174"/>
      <c r="D1208" s="174"/>
      <c r="E1208" s="174"/>
      <c r="F1208" s="174"/>
      <c r="G1208" s="174"/>
      <c r="H1208" s="174"/>
      <c r="I1208" s="182"/>
    </row>
    <row r="1209" spans="2:9" ht="15">
      <c r="B1209" s="174"/>
      <c r="C1209" s="174"/>
      <c r="D1209" s="174"/>
      <c r="E1209" s="174"/>
      <c r="F1209" s="174"/>
      <c r="G1209" s="174"/>
      <c r="H1209" s="174"/>
      <c r="I1209" s="182"/>
    </row>
    <row r="1210" spans="2:9" ht="15">
      <c r="B1210" s="174"/>
      <c r="C1210" s="174"/>
      <c r="D1210" s="174"/>
      <c r="E1210" s="174"/>
      <c r="F1210" s="174"/>
      <c r="G1210" s="174"/>
      <c r="H1210" s="174"/>
      <c r="I1210" s="182"/>
    </row>
    <row r="1211" spans="2:9" ht="15">
      <c r="B1211" s="174"/>
      <c r="C1211" s="174"/>
      <c r="D1211" s="174"/>
      <c r="E1211" s="174"/>
      <c r="F1211" s="174"/>
      <c r="G1211" s="174"/>
      <c r="H1211" s="174"/>
      <c r="I1211" s="182"/>
    </row>
    <row r="1212" spans="2:9" ht="15">
      <c r="B1212" s="174"/>
      <c r="C1212" s="174"/>
      <c r="D1212" s="174"/>
      <c r="E1212" s="174"/>
      <c r="F1212" s="174"/>
      <c r="G1212" s="174"/>
      <c r="H1212" s="174"/>
      <c r="I1212" s="182"/>
    </row>
    <row r="1213" spans="2:9" ht="15">
      <c r="B1213" s="174"/>
      <c r="C1213" s="174"/>
      <c r="D1213" s="174"/>
      <c r="E1213" s="174"/>
      <c r="F1213" s="174"/>
      <c r="G1213" s="174"/>
      <c r="H1213" s="174"/>
      <c r="I1213" s="182"/>
    </row>
    <row r="1214" spans="2:9" ht="15">
      <c r="B1214" s="174"/>
      <c r="C1214" s="174"/>
      <c r="D1214" s="174"/>
      <c r="E1214" s="174"/>
      <c r="F1214" s="174"/>
      <c r="G1214" s="174"/>
      <c r="H1214" s="174"/>
      <c r="I1214" s="182"/>
    </row>
    <row r="1215" spans="2:9" ht="15">
      <c r="B1215" s="174"/>
      <c r="C1215" s="174"/>
      <c r="D1215" s="174"/>
      <c r="E1215" s="174"/>
      <c r="F1215" s="174"/>
      <c r="G1215" s="174"/>
      <c r="H1215" s="174"/>
      <c r="I1215" s="182"/>
    </row>
    <row r="1216" spans="2:9" ht="15">
      <c r="B1216" s="174"/>
      <c r="C1216" s="174"/>
      <c r="D1216" s="174"/>
      <c r="E1216" s="174"/>
      <c r="F1216" s="174"/>
      <c r="G1216" s="174"/>
      <c r="H1216" s="174"/>
      <c r="I1216" s="182"/>
    </row>
    <row r="1217" spans="2:9" ht="15">
      <c r="B1217" s="174"/>
      <c r="C1217" s="174"/>
      <c r="D1217" s="174"/>
      <c r="E1217" s="174"/>
      <c r="F1217" s="174"/>
      <c r="G1217" s="174"/>
      <c r="H1217" s="174"/>
      <c r="I1217" s="182"/>
    </row>
    <row r="1218" spans="2:9" ht="15">
      <c r="B1218" s="174"/>
      <c r="C1218" s="174"/>
      <c r="D1218" s="174"/>
      <c r="E1218" s="174"/>
      <c r="F1218" s="174"/>
      <c r="G1218" s="174"/>
      <c r="H1218" s="174"/>
      <c r="I1218" s="182"/>
    </row>
    <row r="1219" spans="2:9" ht="15">
      <c r="B1219" s="174"/>
      <c r="C1219" s="174"/>
      <c r="D1219" s="174"/>
      <c r="E1219" s="174"/>
      <c r="F1219" s="174"/>
      <c r="G1219" s="174"/>
      <c r="H1219" s="174"/>
      <c r="I1219" s="182"/>
    </row>
    <row r="1220" spans="2:9" ht="15">
      <c r="B1220" s="174"/>
      <c r="C1220" s="174"/>
      <c r="D1220" s="174"/>
      <c r="E1220" s="174"/>
      <c r="F1220" s="174"/>
      <c r="G1220" s="174"/>
      <c r="H1220" s="174"/>
      <c r="I1220" s="182"/>
    </row>
    <row r="1221" spans="2:9" ht="15">
      <c r="B1221" s="174"/>
      <c r="C1221" s="174"/>
      <c r="D1221" s="174"/>
      <c r="E1221" s="174"/>
      <c r="F1221" s="174"/>
      <c r="G1221" s="174"/>
      <c r="H1221" s="174"/>
      <c r="I1221" s="182"/>
    </row>
    <row r="1222" spans="2:9" ht="15">
      <c r="B1222" s="174"/>
      <c r="C1222" s="174"/>
      <c r="D1222" s="174"/>
      <c r="E1222" s="174"/>
      <c r="F1222" s="174"/>
      <c r="G1222" s="174"/>
      <c r="H1222" s="174"/>
      <c r="I1222" s="182"/>
    </row>
    <row r="1223" spans="2:9" ht="15">
      <c r="B1223" s="174"/>
      <c r="C1223" s="174"/>
      <c r="D1223" s="174"/>
      <c r="E1223" s="174"/>
      <c r="F1223" s="174"/>
      <c r="G1223" s="174"/>
      <c r="H1223" s="174"/>
      <c r="I1223" s="182"/>
    </row>
    <row r="1224" spans="2:9" ht="15">
      <c r="B1224" s="174"/>
      <c r="C1224" s="174"/>
      <c r="D1224" s="174"/>
      <c r="E1224" s="174"/>
      <c r="F1224" s="174"/>
      <c r="G1224" s="174"/>
      <c r="H1224" s="174"/>
      <c r="I1224" s="182"/>
    </row>
    <row r="1225" spans="2:9" ht="15">
      <c r="B1225" s="174"/>
      <c r="C1225" s="174"/>
      <c r="D1225" s="174"/>
      <c r="E1225" s="174"/>
      <c r="F1225" s="174"/>
      <c r="G1225" s="174"/>
      <c r="H1225" s="174"/>
      <c r="I1225" s="182"/>
    </row>
    <row r="1226" spans="2:9" ht="15">
      <c r="B1226" s="174"/>
      <c r="C1226" s="174"/>
      <c r="D1226" s="174"/>
      <c r="E1226" s="174"/>
      <c r="F1226" s="174"/>
      <c r="G1226" s="174"/>
      <c r="H1226" s="174"/>
      <c r="I1226" s="182"/>
    </row>
    <row r="1227" spans="2:9" ht="15">
      <c r="B1227" s="174"/>
      <c r="C1227" s="174"/>
      <c r="D1227" s="174"/>
      <c r="E1227" s="174"/>
      <c r="F1227" s="174"/>
      <c r="G1227" s="174"/>
      <c r="H1227" s="174"/>
      <c r="I1227" s="182"/>
    </row>
    <row r="1228" spans="2:9" ht="15">
      <c r="B1228" s="174"/>
      <c r="C1228" s="174"/>
      <c r="D1228" s="174"/>
      <c r="E1228" s="174"/>
      <c r="F1228" s="174"/>
      <c r="G1228" s="174"/>
      <c r="H1228" s="174"/>
      <c r="I1228" s="182"/>
    </row>
    <row r="1229" spans="2:9" ht="15">
      <c r="B1229" s="174"/>
      <c r="C1229" s="174"/>
      <c r="D1229" s="174"/>
      <c r="E1229" s="174"/>
      <c r="F1229" s="174"/>
      <c r="G1229" s="174"/>
      <c r="H1229" s="174"/>
      <c r="I1229" s="182"/>
    </row>
    <row r="1230" spans="2:9" ht="15">
      <c r="B1230" s="174"/>
      <c r="C1230" s="174"/>
      <c r="D1230" s="174"/>
      <c r="E1230" s="174"/>
      <c r="F1230" s="174"/>
      <c r="G1230" s="174"/>
      <c r="H1230" s="174"/>
      <c r="I1230" s="182"/>
    </row>
    <row r="1231" spans="2:9" ht="15">
      <c r="B1231" s="174"/>
      <c r="C1231" s="174"/>
      <c r="D1231" s="174"/>
      <c r="E1231" s="174"/>
      <c r="F1231" s="174"/>
      <c r="G1231" s="174"/>
      <c r="H1231" s="174"/>
      <c r="I1231" s="182"/>
    </row>
    <row r="1232" spans="2:9" ht="15">
      <c r="B1232" s="174"/>
      <c r="C1232" s="174"/>
      <c r="D1232" s="174"/>
      <c r="E1232" s="174"/>
      <c r="F1232" s="174"/>
      <c r="G1232" s="174"/>
      <c r="H1232" s="174"/>
      <c r="I1232" s="182"/>
    </row>
    <row r="1233" spans="2:9" ht="15">
      <c r="B1233" s="174"/>
      <c r="C1233" s="174"/>
      <c r="D1233" s="174"/>
      <c r="E1233" s="174"/>
      <c r="F1233" s="174"/>
      <c r="G1233" s="174"/>
      <c r="H1233" s="174"/>
      <c r="I1233" s="182"/>
    </row>
    <row r="1234" spans="2:9" ht="15">
      <c r="B1234" s="174"/>
      <c r="C1234" s="174"/>
      <c r="D1234" s="174"/>
      <c r="E1234" s="174"/>
      <c r="F1234" s="174"/>
      <c r="G1234" s="174"/>
      <c r="H1234" s="174"/>
      <c r="I1234" s="182"/>
    </row>
    <row r="1235" spans="2:9" ht="15">
      <c r="B1235" s="174"/>
      <c r="C1235" s="174"/>
      <c r="D1235" s="174"/>
      <c r="E1235" s="174"/>
      <c r="F1235" s="174"/>
      <c r="G1235" s="174"/>
      <c r="H1235" s="174"/>
      <c r="I1235" s="182"/>
    </row>
    <row r="1236" spans="2:9" ht="15">
      <c r="B1236" s="174"/>
      <c r="C1236" s="174"/>
      <c r="D1236" s="174"/>
      <c r="E1236" s="174"/>
      <c r="F1236" s="174"/>
      <c r="G1236" s="174"/>
      <c r="H1236" s="174"/>
      <c r="I1236" s="182"/>
    </row>
    <row r="1237" spans="2:9" ht="15">
      <c r="B1237" s="174"/>
      <c r="C1237" s="174"/>
      <c r="D1237" s="174"/>
      <c r="E1237" s="174"/>
      <c r="F1237" s="174"/>
      <c r="G1237" s="174"/>
      <c r="H1237" s="174"/>
      <c r="I1237" s="182"/>
    </row>
    <row r="1238" spans="2:9" ht="15">
      <c r="B1238" s="174"/>
      <c r="C1238" s="174"/>
      <c r="D1238" s="174"/>
      <c r="E1238" s="174"/>
      <c r="F1238" s="174"/>
      <c r="G1238" s="174"/>
      <c r="H1238" s="174"/>
      <c r="I1238" s="182"/>
    </row>
    <row r="1239" spans="2:9" ht="15">
      <c r="B1239" s="174"/>
      <c r="C1239" s="174"/>
      <c r="D1239" s="174"/>
      <c r="E1239" s="174"/>
      <c r="F1239" s="174"/>
      <c r="G1239" s="174"/>
      <c r="H1239" s="174"/>
      <c r="I1239" s="182"/>
    </row>
    <row r="1240" spans="2:9" ht="15">
      <c r="B1240" s="174"/>
      <c r="C1240" s="174"/>
      <c r="D1240" s="174"/>
      <c r="E1240" s="174"/>
      <c r="F1240" s="174"/>
      <c r="G1240" s="174"/>
      <c r="H1240" s="174"/>
      <c r="I1240" s="182"/>
    </row>
    <row r="1241" spans="2:9" ht="15">
      <c r="B1241" s="174"/>
      <c r="C1241" s="174"/>
      <c r="D1241" s="174"/>
      <c r="E1241" s="174"/>
      <c r="F1241" s="174"/>
      <c r="G1241" s="174"/>
      <c r="H1241" s="174"/>
      <c r="I1241" s="182"/>
    </row>
    <row r="1242" spans="2:9" ht="15">
      <c r="B1242" s="174"/>
      <c r="C1242" s="174"/>
      <c r="D1242" s="174"/>
      <c r="E1242" s="174"/>
      <c r="F1242" s="174"/>
      <c r="G1242" s="174"/>
      <c r="H1242" s="174"/>
      <c r="I1242" s="182"/>
    </row>
    <row r="1243" spans="2:9" ht="15">
      <c r="B1243" s="174"/>
      <c r="C1243" s="174"/>
      <c r="D1243" s="174"/>
      <c r="E1243" s="174"/>
      <c r="F1243" s="174"/>
      <c r="G1243" s="174"/>
      <c r="H1243" s="174"/>
      <c r="I1243" s="182"/>
    </row>
    <row r="1244" spans="2:9" ht="15">
      <c r="B1244" s="174"/>
      <c r="C1244" s="174"/>
      <c r="D1244" s="174"/>
      <c r="E1244" s="174"/>
      <c r="F1244" s="174"/>
      <c r="G1244" s="174"/>
      <c r="H1244" s="174"/>
      <c r="I1244" s="182"/>
    </row>
    <row r="1245" spans="2:9" ht="15">
      <c r="B1245" s="174"/>
      <c r="C1245" s="174"/>
      <c r="D1245" s="174"/>
      <c r="E1245" s="174"/>
      <c r="F1245" s="174"/>
      <c r="G1245" s="174"/>
      <c r="H1245" s="174"/>
      <c r="I1245" s="182"/>
    </row>
    <row r="1246" spans="2:9" ht="15">
      <c r="B1246" s="174"/>
      <c r="C1246" s="174"/>
      <c r="D1246" s="174"/>
      <c r="E1246" s="174"/>
      <c r="F1246" s="174"/>
      <c r="G1246" s="174"/>
      <c r="H1246" s="174"/>
      <c r="I1246" s="182"/>
    </row>
    <row r="1247" spans="2:9" ht="15">
      <c r="B1247" s="174"/>
      <c r="C1247" s="174"/>
      <c r="D1247" s="174"/>
      <c r="E1247" s="174"/>
      <c r="F1247" s="174"/>
      <c r="G1247" s="174"/>
      <c r="H1247" s="174"/>
      <c r="I1247" s="182"/>
    </row>
    <row r="1248" spans="2:9" ht="15">
      <c r="B1248" s="174"/>
      <c r="C1248" s="174"/>
      <c r="D1248" s="174"/>
      <c r="E1248" s="174"/>
      <c r="F1248" s="174"/>
      <c r="G1248" s="174"/>
      <c r="H1248" s="174"/>
      <c r="I1248" s="182"/>
    </row>
    <row r="1249" spans="2:9" ht="15">
      <c r="B1249" s="174"/>
      <c r="C1249" s="174"/>
      <c r="D1249" s="174"/>
      <c r="E1249" s="174"/>
      <c r="F1249" s="174"/>
      <c r="G1249" s="174"/>
      <c r="H1249" s="174"/>
      <c r="I1249" s="182"/>
    </row>
    <row r="1250" spans="2:9" ht="15">
      <c r="B1250" s="174"/>
      <c r="C1250" s="174"/>
      <c r="D1250" s="174"/>
      <c r="E1250" s="174"/>
      <c r="F1250" s="174"/>
      <c r="G1250" s="174"/>
      <c r="H1250" s="174"/>
      <c r="I1250" s="182"/>
    </row>
    <row r="1251" spans="2:9" ht="15">
      <c r="B1251" s="174"/>
      <c r="C1251" s="174"/>
      <c r="D1251" s="174"/>
      <c r="E1251" s="174"/>
      <c r="F1251" s="174"/>
      <c r="G1251" s="174"/>
      <c r="H1251" s="174"/>
      <c r="I1251" s="182"/>
    </row>
    <row r="1252" spans="2:9" ht="15">
      <c r="B1252" s="174"/>
      <c r="C1252" s="174"/>
      <c r="D1252" s="174"/>
      <c r="E1252" s="174"/>
      <c r="F1252" s="174"/>
      <c r="G1252" s="174"/>
      <c r="H1252" s="174"/>
      <c r="I1252" s="182"/>
    </row>
    <row r="1253" spans="2:9" ht="15">
      <c r="B1253" s="174"/>
      <c r="C1253" s="174"/>
      <c r="D1253" s="174"/>
      <c r="E1253" s="174"/>
      <c r="F1253" s="174"/>
      <c r="G1253" s="174"/>
      <c r="H1253" s="174"/>
      <c r="I1253" s="182"/>
    </row>
    <row r="1254" spans="2:9" ht="15">
      <c r="B1254" s="174"/>
      <c r="C1254" s="174"/>
      <c r="D1254" s="174"/>
      <c r="E1254" s="174"/>
      <c r="F1254" s="174"/>
      <c r="G1254" s="174"/>
      <c r="H1254" s="174"/>
      <c r="I1254" s="182"/>
    </row>
    <row r="1255" spans="2:9" ht="15">
      <c r="B1255" s="174"/>
      <c r="C1255" s="174"/>
      <c r="D1255" s="174"/>
      <c r="E1255" s="174"/>
      <c r="F1255" s="174"/>
      <c r="G1255" s="174"/>
      <c r="H1255" s="174"/>
      <c r="I1255" s="182"/>
    </row>
    <row r="1256" spans="2:9" ht="15">
      <c r="B1256" s="174"/>
      <c r="C1256" s="174"/>
      <c r="D1256" s="174"/>
      <c r="E1256" s="174"/>
      <c r="F1256" s="174"/>
      <c r="G1256" s="174"/>
      <c r="H1256" s="174"/>
      <c r="I1256" s="182"/>
    </row>
    <row r="1257" spans="2:9" ht="15">
      <c r="B1257" s="174"/>
      <c r="C1257" s="174"/>
      <c r="D1257" s="174"/>
      <c r="E1257" s="174"/>
      <c r="F1257" s="174"/>
      <c r="G1257" s="174"/>
      <c r="H1257" s="174"/>
      <c r="I1257" s="182"/>
    </row>
    <row r="1258" spans="2:9" ht="15">
      <c r="B1258" s="174"/>
      <c r="C1258" s="174"/>
      <c r="D1258" s="174"/>
      <c r="E1258" s="174"/>
      <c r="F1258" s="174"/>
      <c r="G1258" s="174"/>
      <c r="H1258" s="174"/>
      <c r="I1258" s="182"/>
    </row>
    <row r="1259" spans="2:9" ht="15">
      <c r="B1259" s="174"/>
      <c r="C1259" s="174"/>
      <c r="D1259" s="174"/>
      <c r="E1259" s="174"/>
      <c r="F1259" s="174"/>
      <c r="G1259" s="174"/>
      <c r="H1259" s="174"/>
      <c r="I1259" s="182"/>
    </row>
    <row r="1260" spans="2:9" ht="15">
      <c r="B1260" s="174"/>
      <c r="C1260" s="174"/>
      <c r="D1260" s="174"/>
      <c r="E1260" s="174"/>
      <c r="F1260" s="174"/>
      <c r="G1260" s="174"/>
      <c r="H1260" s="174"/>
      <c r="I1260" s="182"/>
    </row>
    <row r="1261" spans="2:9" ht="15">
      <c r="B1261" s="174"/>
      <c r="C1261" s="174"/>
      <c r="D1261" s="174"/>
      <c r="E1261" s="174"/>
      <c r="F1261" s="174"/>
      <c r="G1261" s="174"/>
      <c r="H1261" s="174"/>
      <c r="I1261" s="182"/>
    </row>
    <row r="1262" spans="2:9" ht="15">
      <c r="B1262" s="174"/>
      <c r="C1262" s="174"/>
      <c r="D1262" s="174"/>
      <c r="E1262" s="174"/>
      <c r="F1262" s="174"/>
      <c r="G1262" s="174"/>
      <c r="H1262" s="174"/>
      <c r="I1262" s="182"/>
    </row>
    <row r="1263" spans="2:9" ht="15">
      <c r="B1263" s="174"/>
      <c r="C1263" s="174"/>
      <c r="D1263" s="174"/>
      <c r="E1263" s="174"/>
      <c r="F1263" s="174"/>
      <c r="G1263" s="174"/>
      <c r="H1263" s="174"/>
      <c r="I1263" s="182"/>
    </row>
    <row r="1264" spans="2:9" ht="15">
      <c r="B1264" s="174"/>
      <c r="C1264" s="174"/>
      <c r="D1264" s="174"/>
      <c r="E1264" s="174"/>
      <c r="F1264" s="174"/>
      <c r="G1264" s="174"/>
      <c r="H1264" s="174"/>
      <c r="I1264" s="182"/>
    </row>
    <row r="1265" spans="2:9" ht="15">
      <c r="B1265" s="174"/>
      <c r="C1265" s="174"/>
      <c r="D1265" s="174"/>
      <c r="E1265" s="174"/>
      <c r="F1265" s="174"/>
      <c r="G1265" s="174"/>
      <c r="H1265" s="174"/>
      <c r="I1265" s="182"/>
    </row>
    <row r="1266" spans="2:9" ht="15">
      <c r="B1266" s="174"/>
      <c r="C1266" s="174"/>
      <c r="D1266" s="174"/>
      <c r="E1266" s="174"/>
      <c r="F1266" s="174"/>
      <c r="G1266" s="174"/>
      <c r="H1266" s="174"/>
      <c r="I1266" s="182"/>
    </row>
    <row r="1267" spans="2:9" ht="15">
      <c r="B1267" s="174"/>
      <c r="C1267" s="174"/>
      <c r="D1267" s="174"/>
      <c r="E1267" s="174"/>
      <c r="F1267" s="174"/>
      <c r="G1267" s="174"/>
      <c r="H1267" s="174"/>
      <c r="I1267" s="182"/>
    </row>
    <row r="1268" spans="2:9" ht="15">
      <c r="B1268" s="174"/>
      <c r="C1268" s="174"/>
      <c r="D1268" s="174"/>
      <c r="E1268" s="174"/>
      <c r="F1268" s="174"/>
      <c r="G1268" s="174"/>
      <c r="H1268" s="174"/>
      <c r="I1268" s="182"/>
    </row>
    <row r="1269" spans="2:9" ht="15">
      <c r="B1269" s="174"/>
      <c r="C1269" s="174"/>
      <c r="D1269" s="174"/>
      <c r="E1269" s="174"/>
      <c r="F1269" s="174"/>
      <c r="G1269" s="174"/>
      <c r="H1269" s="174"/>
      <c r="I1269" s="182"/>
    </row>
    <row r="1270" spans="2:9" ht="15">
      <c r="B1270" s="174"/>
      <c r="C1270" s="174"/>
      <c r="D1270" s="174"/>
      <c r="E1270" s="174"/>
      <c r="F1270" s="174"/>
      <c r="G1270" s="174"/>
      <c r="H1270" s="174"/>
      <c r="I1270" s="182"/>
    </row>
    <row r="1271" spans="2:9" ht="15">
      <c r="B1271" s="174"/>
      <c r="C1271" s="174"/>
      <c r="D1271" s="174"/>
      <c r="E1271" s="174"/>
      <c r="F1271" s="174"/>
      <c r="G1271" s="174"/>
      <c r="H1271" s="174"/>
      <c r="I1271" s="182"/>
    </row>
    <row r="1272" spans="2:9" ht="15">
      <c r="B1272" s="174"/>
      <c r="C1272" s="174"/>
      <c r="D1272" s="174"/>
      <c r="E1272" s="174"/>
      <c r="F1272" s="174"/>
      <c r="G1272" s="174"/>
      <c r="H1272" s="174"/>
      <c r="I1272" s="182"/>
    </row>
    <row r="1273" spans="2:9" ht="15">
      <c r="B1273" s="174"/>
      <c r="C1273" s="174"/>
      <c r="D1273" s="174"/>
      <c r="E1273" s="174"/>
      <c r="F1273" s="174"/>
      <c r="G1273" s="174"/>
      <c r="H1273" s="174"/>
      <c r="I1273" s="182"/>
    </row>
    <row r="1274" spans="2:9" ht="15">
      <c r="B1274" s="174"/>
      <c r="C1274" s="174"/>
      <c r="D1274" s="174"/>
      <c r="E1274" s="174"/>
      <c r="F1274" s="174"/>
      <c r="G1274" s="174"/>
      <c r="H1274" s="174"/>
      <c r="I1274" s="182"/>
    </row>
    <row r="1275" spans="2:9" ht="15">
      <c r="B1275" s="174"/>
      <c r="C1275" s="174"/>
      <c r="D1275" s="174"/>
      <c r="E1275" s="174"/>
      <c r="F1275" s="174"/>
      <c r="G1275" s="174"/>
      <c r="H1275" s="174"/>
      <c r="I1275" s="182"/>
    </row>
    <row r="1276" spans="2:9" ht="15">
      <c r="B1276" s="174"/>
      <c r="C1276" s="174"/>
      <c r="D1276" s="174"/>
      <c r="E1276" s="174"/>
      <c r="F1276" s="174"/>
      <c r="G1276" s="174"/>
      <c r="H1276" s="174"/>
      <c r="I1276" s="182"/>
    </row>
    <row r="1277" spans="2:9" ht="15">
      <c r="B1277" s="174"/>
      <c r="C1277" s="174"/>
      <c r="D1277" s="174"/>
      <c r="E1277" s="174"/>
      <c r="F1277" s="174"/>
      <c r="G1277" s="174"/>
      <c r="H1277" s="174"/>
      <c r="I1277" s="182"/>
    </row>
    <row r="1278" spans="2:9" ht="15">
      <c r="B1278" s="174"/>
      <c r="C1278" s="174"/>
      <c r="D1278" s="174"/>
      <c r="E1278" s="174"/>
      <c r="F1278" s="174"/>
      <c r="G1278" s="174"/>
      <c r="H1278" s="174"/>
      <c r="I1278" s="182"/>
    </row>
    <row r="1279" spans="2:9" ht="15">
      <c r="B1279" s="174"/>
      <c r="C1279" s="174"/>
      <c r="D1279" s="174"/>
      <c r="E1279" s="174"/>
      <c r="F1279" s="174"/>
      <c r="G1279" s="174"/>
      <c r="H1279" s="174"/>
      <c r="I1279" s="182"/>
    </row>
    <row r="1280" spans="2:9" ht="15">
      <c r="B1280" s="174"/>
      <c r="C1280" s="174"/>
      <c r="D1280" s="174"/>
      <c r="E1280" s="174"/>
      <c r="F1280" s="174"/>
      <c r="G1280" s="174"/>
      <c r="H1280" s="174"/>
      <c r="I1280" s="182"/>
    </row>
    <row r="1281" spans="2:9" ht="15">
      <c r="B1281" s="174"/>
      <c r="C1281" s="174"/>
      <c r="D1281" s="174"/>
      <c r="E1281" s="174"/>
      <c r="F1281" s="174"/>
      <c r="G1281" s="174"/>
      <c r="H1281" s="174"/>
      <c r="I1281" s="182"/>
    </row>
    <row r="1282" spans="2:9" ht="15">
      <c r="B1282" s="174"/>
      <c r="C1282" s="174"/>
      <c r="D1282" s="174"/>
      <c r="E1282" s="174"/>
      <c r="F1282" s="174"/>
      <c r="G1282" s="174"/>
      <c r="H1282" s="174"/>
      <c r="I1282" s="182"/>
    </row>
    <row r="1283" spans="2:9" ht="15">
      <c r="B1283" s="174"/>
      <c r="C1283" s="174"/>
      <c r="D1283" s="174"/>
      <c r="E1283" s="174"/>
      <c r="F1283" s="174"/>
      <c r="G1283" s="174"/>
      <c r="H1283" s="174"/>
      <c r="I1283" s="182"/>
    </row>
    <row r="1284" spans="2:9" ht="15">
      <c r="B1284" s="174"/>
      <c r="C1284" s="174"/>
      <c r="D1284" s="174"/>
      <c r="E1284" s="174"/>
      <c r="F1284" s="174"/>
      <c r="G1284" s="174"/>
      <c r="H1284" s="174"/>
      <c r="I1284" s="182"/>
    </row>
    <row r="1285" spans="2:9" ht="15">
      <c r="B1285" s="174"/>
      <c r="C1285" s="174"/>
      <c r="D1285" s="174"/>
      <c r="E1285" s="174"/>
      <c r="F1285" s="174"/>
      <c r="G1285" s="174"/>
      <c r="H1285" s="174"/>
      <c r="I1285" s="182"/>
    </row>
    <row r="1286" spans="2:9" ht="15">
      <c r="B1286" s="174"/>
      <c r="C1286" s="174"/>
      <c r="D1286" s="174"/>
      <c r="E1286" s="174"/>
      <c r="F1286" s="174"/>
      <c r="G1286" s="174"/>
      <c r="H1286" s="174"/>
      <c r="I1286" s="182"/>
    </row>
    <row r="1287" spans="2:9" ht="15">
      <c r="B1287" s="174"/>
      <c r="C1287" s="174"/>
      <c r="D1287" s="174"/>
      <c r="E1287" s="174"/>
      <c r="F1287" s="174"/>
      <c r="G1287" s="174"/>
      <c r="H1287" s="174"/>
      <c r="I1287" s="182"/>
    </row>
    <row r="1288" spans="2:9" ht="15">
      <c r="B1288" s="174"/>
      <c r="C1288" s="174"/>
      <c r="D1288" s="174"/>
      <c r="E1288" s="174"/>
      <c r="F1288" s="174"/>
      <c r="G1288" s="174"/>
      <c r="H1288" s="174"/>
      <c r="I1288" s="182"/>
    </row>
    <row r="1289" spans="2:9" ht="15">
      <c r="B1289" s="174"/>
      <c r="C1289" s="174"/>
      <c r="D1289" s="174"/>
      <c r="E1289" s="174"/>
      <c r="F1289" s="174"/>
      <c r="G1289" s="174"/>
      <c r="H1289" s="174"/>
      <c r="I1289" s="182"/>
    </row>
    <row r="1290" spans="2:9" ht="15">
      <c r="B1290" s="174"/>
      <c r="C1290" s="174"/>
      <c r="D1290" s="174"/>
      <c r="E1290" s="174"/>
      <c r="F1290" s="174"/>
      <c r="G1290" s="174"/>
      <c r="H1290" s="174"/>
      <c r="I1290" s="182"/>
    </row>
    <row r="1291" spans="2:9" ht="15">
      <c r="B1291" s="174"/>
      <c r="C1291" s="174"/>
      <c r="D1291" s="174"/>
      <c r="E1291" s="174"/>
      <c r="F1291" s="174"/>
      <c r="G1291" s="174"/>
      <c r="H1291" s="174"/>
      <c r="I1291" s="182"/>
    </row>
    <row r="1292" spans="2:9" ht="15">
      <c r="B1292" s="174"/>
      <c r="C1292" s="174"/>
      <c r="D1292" s="174"/>
      <c r="E1292" s="174"/>
      <c r="F1292" s="174"/>
      <c r="G1292" s="174"/>
      <c r="H1292" s="174"/>
      <c r="I1292" s="182"/>
    </row>
    <row r="1293" spans="2:9" ht="15">
      <c r="B1293" s="174"/>
      <c r="C1293" s="174"/>
      <c r="D1293" s="174"/>
      <c r="E1293" s="174"/>
      <c r="F1293" s="174"/>
      <c r="G1293" s="174"/>
      <c r="H1293" s="174"/>
      <c r="I1293" s="182"/>
    </row>
    <row r="1294" spans="2:9" ht="15">
      <c r="B1294" s="174"/>
      <c r="C1294" s="174"/>
      <c r="D1294" s="174"/>
      <c r="E1294" s="174"/>
      <c r="F1294" s="174"/>
      <c r="G1294" s="174"/>
      <c r="H1294" s="174"/>
      <c r="I1294" s="182"/>
    </row>
    <row r="1295" spans="2:9" ht="15">
      <c r="B1295" s="174"/>
      <c r="C1295" s="174"/>
      <c r="D1295" s="174"/>
      <c r="E1295" s="174"/>
      <c r="F1295" s="174"/>
      <c r="G1295" s="174"/>
      <c r="H1295" s="174"/>
      <c r="I1295" s="182"/>
    </row>
    <row r="1296" spans="2:9" ht="15">
      <c r="B1296" s="174"/>
      <c r="C1296" s="174"/>
      <c r="D1296" s="174"/>
      <c r="E1296" s="174"/>
      <c r="F1296" s="174"/>
      <c r="G1296" s="174"/>
      <c r="H1296" s="174"/>
      <c r="I1296" s="182"/>
    </row>
    <row r="1297" spans="2:9" ht="15">
      <c r="B1297" s="174"/>
      <c r="C1297" s="174"/>
      <c r="D1297" s="174"/>
      <c r="E1297" s="174"/>
      <c r="F1297" s="174"/>
      <c r="G1297" s="174"/>
      <c r="H1297" s="174"/>
      <c r="I1297" s="182"/>
    </row>
    <row r="1298" spans="2:9" ht="15">
      <c r="B1298" s="174"/>
      <c r="C1298" s="174"/>
      <c r="D1298" s="174"/>
      <c r="E1298" s="174"/>
      <c r="F1298" s="174"/>
      <c r="G1298" s="174"/>
      <c r="H1298" s="174"/>
      <c r="I1298" s="182"/>
    </row>
    <row r="1299" spans="2:9" ht="15">
      <c r="B1299" s="174"/>
      <c r="C1299" s="174"/>
      <c r="D1299" s="174"/>
      <c r="E1299" s="174"/>
      <c r="F1299" s="174"/>
      <c r="G1299" s="174"/>
      <c r="H1299" s="174"/>
      <c r="I1299" s="182"/>
    </row>
    <row r="1300" spans="2:9" ht="15">
      <c r="B1300" s="174"/>
      <c r="C1300" s="174"/>
      <c r="D1300" s="174"/>
      <c r="E1300" s="174"/>
      <c r="F1300" s="174"/>
      <c r="G1300" s="174"/>
      <c r="H1300" s="174"/>
      <c r="I1300" s="182"/>
    </row>
    <row r="1301" spans="2:9" ht="15">
      <c r="B1301" s="174"/>
      <c r="C1301" s="174"/>
      <c r="D1301" s="174"/>
      <c r="E1301" s="174"/>
      <c r="F1301" s="174"/>
      <c r="G1301" s="174"/>
      <c r="H1301" s="174"/>
      <c r="I1301" s="182"/>
    </row>
    <row r="1302" spans="2:9" ht="15">
      <c r="B1302" s="174"/>
      <c r="C1302" s="174"/>
      <c r="D1302" s="174"/>
      <c r="E1302" s="174"/>
      <c r="F1302" s="174"/>
      <c r="G1302" s="174"/>
      <c r="H1302" s="174"/>
      <c r="I1302" s="182"/>
    </row>
    <row r="1303" spans="2:9" ht="15">
      <c r="B1303" s="174"/>
      <c r="C1303" s="174"/>
      <c r="D1303" s="174"/>
      <c r="E1303" s="174"/>
      <c r="F1303" s="174"/>
      <c r="G1303" s="174"/>
      <c r="H1303" s="174"/>
      <c r="I1303" s="182"/>
    </row>
    <row r="1304" spans="2:9" ht="15">
      <c r="B1304" s="174"/>
      <c r="C1304" s="174"/>
      <c r="D1304" s="174"/>
      <c r="E1304" s="174"/>
      <c r="F1304" s="174"/>
      <c r="G1304" s="174"/>
      <c r="H1304" s="174"/>
      <c r="I1304" s="182"/>
    </row>
    <row r="1305" spans="2:9" ht="15">
      <c r="B1305" s="174"/>
      <c r="C1305" s="174"/>
      <c r="D1305" s="174"/>
      <c r="E1305" s="174"/>
      <c r="F1305" s="174"/>
      <c r="G1305" s="174"/>
      <c r="H1305" s="174"/>
      <c r="I1305" s="182"/>
    </row>
    <row r="1306" spans="2:9" ht="15">
      <c r="B1306" s="174"/>
      <c r="C1306" s="174"/>
      <c r="D1306" s="174"/>
      <c r="E1306" s="174"/>
      <c r="F1306" s="174"/>
      <c r="G1306" s="174"/>
      <c r="H1306" s="174"/>
      <c r="I1306" s="182"/>
    </row>
    <row r="1307" spans="2:9" ht="15">
      <c r="B1307" s="174"/>
      <c r="C1307" s="174"/>
      <c r="D1307" s="174"/>
      <c r="E1307" s="174"/>
      <c r="F1307" s="174"/>
      <c r="G1307" s="174"/>
      <c r="H1307" s="174"/>
      <c r="I1307" s="182"/>
    </row>
    <row r="1308" spans="2:9" ht="15">
      <c r="B1308" s="174"/>
      <c r="C1308" s="174"/>
      <c r="D1308" s="174"/>
      <c r="E1308" s="174"/>
      <c r="F1308" s="174"/>
      <c r="G1308" s="174"/>
      <c r="H1308" s="174"/>
      <c r="I1308" s="182"/>
    </row>
    <row r="1309" spans="2:9" ht="15">
      <c r="B1309" s="174"/>
      <c r="C1309" s="174"/>
      <c r="D1309" s="174"/>
      <c r="E1309" s="174"/>
      <c r="F1309" s="174"/>
      <c r="G1309" s="174"/>
      <c r="H1309" s="174"/>
      <c r="I1309" s="182"/>
    </row>
    <row r="1310" spans="2:9" ht="15">
      <c r="B1310" s="174"/>
      <c r="C1310" s="174"/>
      <c r="D1310" s="174"/>
      <c r="E1310" s="174"/>
      <c r="F1310" s="174"/>
      <c r="G1310" s="174"/>
      <c r="H1310" s="174"/>
      <c r="I1310" s="182"/>
    </row>
    <row r="1311" spans="2:9" ht="15">
      <c r="B1311" s="174"/>
      <c r="C1311" s="174"/>
      <c r="D1311" s="174"/>
      <c r="E1311" s="174"/>
      <c r="F1311" s="174"/>
      <c r="G1311" s="174"/>
      <c r="H1311" s="174"/>
      <c r="I1311" s="182"/>
    </row>
    <row r="1312" spans="2:9" ht="15">
      <c r="B1312" s="174"/>
      <c r="C1312" s="174"/>
      <c r="D1312" s="174"/>
      <c r="E1312" s="174"/>
      <c r="F1312" s="174"/>
      <c r="G1312" s="174"/>
      <c r="H1312" s="174"/>
      <c r="I1312" s="182"/>
    </row>
    <row r="1313" spans="2:9" ht="15">
      <c r="B1313" s="174"/>
      <c r="C1313" s="174"/>
      <c r="D1313" s="174"/>
      <c r="E1313" s="174"/>
      <c r="F1313" s="174"/>
      <c r="G1313" s="174"/>
      <c r="H1313" s="174"/>
      <c r="I1313" s="182"/>
    </row>
    <row r="1314" spans="2:9" ht="15">
      <c r="B1314" s="174"/>
      <c r="C1314" s="174"/>
      <c r="D1314" s="174"/>
      <c r="E1314" s="174"/>
      <c r="F1314" s="174"/>
      <c r="G1314" s="174"/>
      <c r="H1314" s="174"/>
      <c r="I1314" s="182"/>
    </row>
    <row r="1315" spans="2:9" ht="15">
      <c r="B1315" s="174"/>
      <c r="C1315" s="174"/>
      <c r="D1315" s="174"/>
      <c r="E1315" s="174"/>
      <c r="F1315" s="174"/>
      <c r="G1315" s="174"/>
      <c r="H1315" s="174"/>
      <c r="I1315" s="182"/>
    </row>
    <row r="1316" spans="2:9" ht="15">
      <c r="B1316" s="174"/>
      <c r="C1316" s="174"/>
      <c r="D1316" s="174"/>
      <c r="E1316" s="174"/>
      <c r="F1316" s="174"/>
      <c r="G1316" s="174"/>
      <c r="H1316" s="174"/>
      <c r="I1316" s="182"/>
    </row>
    <row r="1317" spans="2:9" ht="15">
      <c r="B1317" s="174"/>
      <c r="C1317" s="174"/>
      <c r="D1317" s="174"/>
      <c r="E1317" s="174"/>
      <c r="F1317" s="174"/>
      <c r="G1317" s="174"/>
      <c r="H1317" s="174"/>
      <c r="I1317" s="182"/>
    </row>
    <row r="1318" spans="2:9" ht="15">
      <c r="B1318" s="174"/>
      <c r="C1318" s="174"/>
      <c r="D1318" s="174"/>
      <c r="E1318" s="174"/>
      <c r="F1318" s="174"/>
      <c r="G1318" s="174"/>
      <c r="H1318" s="174"/>
      <c r="I1318" s="182"/>
    </row>
    <row r="1319" spans="2:9" ht="15">
      <c r="B1319" s="174"/>
      <c r="C1319" s="174"/>
      <c r="D1319" s="174"/>
      <c r="E1319" s="174"/>
      <c r="F1319" s="174"/>
      <c r="G1319" s="174"/>
      <c r="H1319" s="174"/>
      <c r="I1319" s="182"/>
    </row>
    <row r="1320" spans="2:9" ht="15">
      <c r="B1320" s="174"/>
      <c r="C1320" s="174"/>
      <c r="D1320" s="174"/>
      <c r="E1320" s="174"/>
      <c r="F1320" s="174"/>
      <c r="G1320" s="174"/>
      <c r="H1320" s="174"/>
      <c r="I1320" s="182"/>
    </row>
    <row r="1321" spans="2:9" ht="15">
      <c r="B1321" s="174"/>
      <c r="C1321" s="174"/>
      <c r="D1321" s="174"/>
      <c r="E1321" s="174"/>
      <c r="F1321" s="174"/>
      <c r="G1321" s="174"/>
      <c r="H1321" s="174"/>
      <c r="I1321" s="182"/>
    </row>
    <row r="1322" spans="2:9" ht="15">
      <c r="B1322" s="174"/>
      <c r="C1322" s="174"/>
      <c r="D1322" s="174"/>
      <c r="E1322" s="174"/>
      <c r="F1322" s="174"/>
      <c r="G1322" s="174"/>
      <c r="H1322" s="174"/>
      <c r="I1322" s="182"/>
    </row>
    <row r="1323" spans="2:9" ht="15">
      <c r="B1323" s="174"/>
      <c r="C1323" s="174"/>
      <c r="D1323" s="174"/>
      <c r="E1323" s="174"/>
      <c r="F1323" s="174"/>
      <c r="G1323" s="174"/>
      <c r="H1323" s="174"/>
      <c r="I1323" s="182"/>
    </row>
    <row r="1324" spans="2:9" ht="15">
      <c r="B1324" s="174"/>
      <c r="C1324" s="174"/>
      <c r="D1324" s="174"/>
      <c r="E1324" s="174"/>
      <c r="F1324" s="174"/>
      <c r="G1324" s="174"/>
      <c r="H1324" s="174"/>
      <c r="I1324" s="182"/>
    </row>
    <row r="1325" spans="2:9" ht="15">
      <c r="B1325" s="174"/>
      <c r="C1325" s="174"/>
      <c r="D1325" s="174"/>
      <c r="E1325" s="174"/>
      <c r="F1325" s="174"/>
      <c r="G1325" s="174"/>
      <c r="H1325" s="174"/>
      <c r="I1325" s="182"/>
    </row>
    <row r="1326" spans="2:9" ht="15">
      <c r="B1326" s="174"/>
      <c r="C1326" s="174"/>
      <c r="D1326" s="174"/>
      <c r="E1326" s="174"/>
      <c r="F1326" s="174"/>
      <c r="G1326" s="174"/>
      <c r="H1326" s="174"/>
      <c r="I1326" s="182"/>
    </row>
    <row r="1327" spans="2:9" ht="15">
      <c r="B1327" s="174"/>
      <c r="C1327" s="174"/>
      <c r="D1327" s="174"/>
      <c r="E1327" s="174"/>
      <c r="F1327" s="174"/>
      <c r="G1327" s="174"/>
      <c r="H1327" s="174"/>
      <c r="I1327" s="182"/>
    </row>
    <row r="1328" spans="2:9" ht="15">
      <c r="B1328" s="174"/>
      <c r="C1328" s="174"/>
      <c r="D1328" s="174"/>
      <c r="E1328" s="174"/>
      <c r="F1328" s="174"/>
      <c r="G1328" s="174"/>
      <c r="H1328" s="174"/>
      <c r="I1328" s="182"/>
    </row>
    <row r="1329" spans="2:9" ht="15">
      <c r="B1329" s="174"/>
      <c r="C1329" s="174"/>
      <c r="D1329" s="174"/>
      <c r="E1329" s="174"/>
      <c r="F1329" s="174"/>
      <c r="G1329" s="174"/>
      <c r="H1329" s="174"/>
      <c r="I1329" s="182"/>
    </row>
    <row r="1330" spans="2:9" ht="15">
      <c r="B1330" s="174"/>
      <c r="C1330" s="174"/>
      <c r="D1330" s="174"/>
      <c r="E1330" s="174"/>
      <c r="F1330" s="174"/>
      <c r="G1330" s="174"/>
      <c r="H1330" s="174"/>
      <c r="I1330" s="182"/>
    </row>
    <row r="1331" spans="2:9" ht="15">
      <c r="B1331" s="174"/>
      <c r="C1331" s="174"/>
      <c r="D1331" s="174"/>
      <c r="E1331" s="174"/>
      <c r="F1331" s="174"/>
      <c r="G1331" s="174"/>
      <c r="H1331" s="174"/>
      <c r="I1331" s="182"/>
    </row>
    <row r="1332" spans="2:9" ht="15">
      <c r="B1332" s="174"/>
      <c r="C1332" s="174"/>
      <c r="D1332" s="174"/>
      <c r="E1332" s="174"/>
      <c r="F1332" s="174"/>
      <c r="G1332" s="174"/>
      <c r="H1332" s="174"/>
      <c r="I1332" s="182"/>
    </row>
    <row r="1333" spans="4:8" ht="15">
      <c r="D1333" s="199"/>
      <c r="E1333" s="174"/>
      <c r="H1333" s="200"/>
    </row>
    <row r="1334" spans="4:8" ht="15">
      <c r="D1334" s="199"/>
      <c r="E1334" s="174"/>
      <c r="H1334" s="200"/>
    </row>
    <row r="1335" spans="4:8" ht="15">
      <c r="D1335" s="199"/>
      <c r="E1335" s="174"/>
      <c r="H1335" s="200"/>
    </row>
    <row r="1336" spans="4:8" ht="15">
      <c r="D1336" s="199"/>
      <c r="E1336" s="174"/>
      <c r="H1336" s="200"/>
    </row>
    <row r="1337" spans="4:8" ht="15">
      <c r="D1337" s="199"/>
      <c r="E1337" s="174"/>
      <c r="H1337" s="200"/>
    </row>
    <row r="1338" spans="4:8" ht="15">
      <c r="D1338" s="199"/>
      <c r="E1338" s="174"/>
      <c r="H1338" s="200"/>
    </row>
    <row r="1339" spans="4:8" ht="15">
      <c r="D1339" s="199"/>
      <c r="E1339" s="174"/>
      <c r="H1339" s="200"/>
    </row>
    <row r="1340" spans="4:8" ht="15">
      <c r="D1340" s="199"/>
      <c r="E1340" s="174"/>
      <c r="H1340" s="200"/>
    </row>
    <row r="1341" spans="4:8" ht="15">
      <c r="D1341" s="199"/>
      <c r="E1341" s="174"/>
      <c r="H1341" s="200"/>
    </row>
    <row r="1342" spans="4:8" ht="15">
      <c r="D1342" s="199"/>
      <c r="E1342" s="174"/>
      <c r="H1342" s="200"/>
    </row>
    <row r="1343" spans="4:8" ht="15">
      <c r="D1343" s="199"/>
      <c r="E1343" s="174"/>
      <c r="H1343" s="200"/>
    </row>
    <row r="1344" spans="4:8" ht="15">
      <c r="D1344" s="199"/>
      <c r="E1344" s="174"/>
      <c r="H1344" s="201"/>
    </row>
    <row r="1345" spans="4:8" ht="15">
      <c r="D1345" s="199"/>
      <c r="E1345" s="174"/>
      <c r="H1345" s="201"/>
    </row>
    <row r="1346" spans="4:8" ht="15">
      <c r="D1346" s="199"/>
      <c r="E1346" s="174"/>
      <c r="H1346" s="201"/>
    </row>
    <row r="1347" spans="4:8" ht="15">
      <c r="D1347" s="199"/>
      <c r="E1347" s="174"/>
      <c r="H1347" s="201"/>
    </row>
    <row r="1348" spans="4:8" ht="15">
      <c r="D1348" s="199"/>
      <c r="E1348" s="174"/>
      <c r="H1348" s="201"/>
    </row>
    <row r="1349" spans="4:8" ht="15">
      <c r="D1349" s="199"/>
      <c r="E1349" s="174"/>
      <c r="H1349" s="201"/>
    </row>
    <row r="1350" spans="4:8" ht="15">
      <c r="D1350" s="199"/>
      <c r="E1350" s="174"/>
      <c r="H1350" s="201"/>
    </row>
    <row r="1351" spans="4:8" ht="15">
      <c r="D1351" s="199"/>
      <c r="E1351" s="174"/>
      <c r="H1351" s="201"/>
    </row>
    <row r="1352" spans="4:8" ht="15">
      <c r="D1352" s="199"/>
      <c r="E1352" s="174"/>
      <c r="H1352" s="201"/>
    </row>
    <row r="1353" spans="4:8" ht="15">
      <c r="D1353" s="199"/>
      <c r="E1353" s="174"/>
      <c r="H1353" s="201"/>
    </row>
    <row r="1354" spans="4:8" ht="15">
      <c r="D1354" s="199"/>
      <c r="E1354" s="174"/>
      <c r="H1354" s="201"/>
    </row>
    <row r="1355" spans="4:8" ht="15">
      <c r="D1355" s="199"/>
      <c r="E1355" s="174"/>
      <c r="H1355" s="201"/>
    </row>
    <row r="1356" spans="4:8" ht="15">
      <c r="D1356" s="199"/>
      <c r="E1356" s="174"/>
      <c r="H1356" s="201"/>
    </row>
    <row r="1357" spans="4:5" ht="15">
      <c r="D1357" s="199"/>
      <c r="E1357" s="174"/>
    </row>
    <row r="1358" spans="4:5" ht="15">
      <c r="D1358" s="199"/>
      <c r="E1358" s="174"/>
    </row>
    <row r="1359" spans="4:5" ht="15">
      <c r="D1359" s="199"/>
      <c r="E1359" s="174"/>
    </row>
    <row r="1360" spans="4:5" ht="15">
      <c r="D1360" s="199"/>
      <c r="E1360" s="174"/>
    </row>
    <row r="1361" spans="4:5" ht="15">
      <c r="D1361" s="199"/>
      <c r="E1361" s="174"/>
    </row>
    <row r="1362" spans="4:5" ht="15">
      <c r="D1362" s="199"/>
      <c r="E1362" s="174"/>
    </row>
    <row r="1363" spans="4:5" ht="15">
      <c r="D1363" s="199"/>
      <c r="E1363" s="174"/>
    </row>
    <row r="1364" spans="4:5" ht="15">
      <c r="D1364" s="199"/>
      <c r="E1364" s="174"/>
    </row>
    <row r="1365" spans="4:5" ht="15">
      <c r="D1365" s="199"/>
      <c r="E1365" s="174"/>
    </row>
    <row r="1366" spans="4:5" ht="15">
      <c r="D1366" s="199"/>
      <c r="E1366" s="174"/>
    </row>
    <row r="1367" spans="4:5" ht="15">
      <c r="D1367" s="199"/>
      <c r="E1367" s="174"/>
    </row>
    <row r="1368" spans="4:5" ht="15">
      <c r="D1368" s="199"/>
      <c r="E1368" s="174"/>
    </row>
    <row r="1369" spans="4:5" ht="15">
      <c r="D1369" s="199"/>
      <c r="E1369" s="174"/>
    </row>
    <row r="1370" spans="4:5" ht="15">
      <c r="D1370" s="199"/>
      <c r="E1370" s="174"/>
    </row>
    <row r="1371" spans="4:5" ht="15">
      <c r="D1371" s="199"/>
      <c r="E1371" s="174"/>
    </row>
    <row r="1372" spans="4:5" ht="15">
      <c r="D1372" s="199"/>
      <c r="E1372" s="174"/>
    </row>
    <row r="1373" spans="4:5" ht="15">
      <c r="D1373" s="199"/>
      <c r="E1373" s="174"/>
    </row>
    <row r="1374" spans="4:5" ht="15">
      <c r="D1374" s="199"/>
      <c r="E1374" s="174"/>
    </row>
    <row r="1375" spans="4:5" ht="15">
      <c r="D1375" s="199"/>
      <c r="E1375" s="174"/>
    </row>
    <row r="1376" spans="4:5" ht="15">
      <c r="D1376" s="199"/>
      <c r="E1376" s="174"/>
    </row>
    <row r="1377" spans="4:5" ht="15">
      <c r="D1377" s="199"/>
      <c r="E1377" s="174"/>
    </row>
    <row r="1378" spans="4:5" ht="15">
      <c r="D1378" s="199"/>
      <c r="E1378" s="174"/>
    </row>
    <row r="1379" spans="4:5" ht="15">
      <c r="D1379" s="199"/>
      <c r="E1379" s="174"/>
    </row>
    <row r="1380" spans="4:5" ht="15">
      <c r="D1380" s="199"/>
      <c r="E1380" s="174"/>
    </row>
    <row r="1381" spans="4:5" ht="15">
      <c r="D1381" s="199"/>
      <c r="E1381" s="174"/>
    </row>
    <row r="1382" spans="4:5" ht="15">
      <c r="D1382" s="199"/>
      <c r="E1382" s="174"/>
    </row>
    <row r="1383" spans="4:5" ht="15">
      <c r="D1383" s="199"/>
      <c r="E1383" s="174"/>
    </row>
    <row r="1384" spans="4:5" ht="15">
      <c r="D1384" s="199"/>
      <c r="E1384" s="174"/>
    </row>
    <row r="1385" spans="4:5" ht="15">
      <c r="D1385" s="199"/>
      <c r="E1385" s="174"/>
    </row>
    <row r="1386" spans="4:5" ht="15">
      <c r="D1386" s="199"/>
      <c r="E1386" s="174"/>
    </row>
    <row r="1387" spans="4:5" ht="15">
      <c r="D1387" s="199"/>
      <c r="E1387" s="174"/>
    </row>
    <row r="1388" spans="4:5" ht="15">
      <c r="D1388" s="199"/>
      <c r="E1388" s="174"/>
    </row>
    <row r="1389" spans="4:5" ht="15">
      <c r="D1389" s="199"/>
      <c r="E1389" s="174"/>
    </row>
    <row r="1390" spans="4:5" ht="15">
      <c r="D1390" s="199"/>
      <c r="E1390" s="174"/>
    </row>
    <row r="1391" spans="4:5" ht="15">
      <c r="D1391" s="199"/>
      <c r="E1391" s="174"/>
    </row>
    <row r="1392" spans="4:5" ht="15">
      <c r="D1392" s="199"/>
      <c r="E1392" s="174"/>
    </row>
    <row r="1393" spans="4:5" ht="15">
      <c r="D1393" s="199"/>
      <c r="E1393" s="174"/>
    </row>
    <row r="1394" spans="4:5" ht="15">
      <c r="D1394" s="199"/>
      <c r="E1394" s="174"/>
    </row>
    <row r="1395" spans="4:5" ht="15">
      <c r="D1395" s="199"/>
      <c r="E1395" s="174"/>
    </row>
    <row r="1396" spans="4:5" ht="15">
      <c r="D1396" s="199"/>
      <c r="E1396" s="174"/>
    </row>
    <row r="1397" spans="4:5" ht="15">
      <c r="D1397" s="199"/>
      <c r="E1397" s="174"/>
    </row>
    <row r="1398" spans="4:5" ht="15">
      <c r="D1398" s="199"/>
      <c r="E1398" s="174"/>
    </row>
    <row r="1399" spans="4:5" ht="15">
      <c r="D1399" s="199"/>
      <c r="E1399" s="174"/>
    </row>
    <row r="1400" spans="4:5" ht="15">
      <c r="D1400" s="199"/>
      <c r="E1400" s="174"/>
    </row>
    <row r="1401" spans="4:5" ht="15">
      <c r="D1401" s="199"/>
      <c r="E1401" s="174"/>
    </row>
    <row r="1402" spans="4:5" ht="15">
      <c r="D1402" s="199"/>
      <c r="E1402" s="174"/>
    </row>
    <row r="1403" spans="4:5" ht="15">
      <c r="D1403" s="199"/>
      <c r="E1403" s="174"/>
    </row>
    <row r="1404" spans="4:5" ht="15">
      <c r="D1404" s="199"/>
      <c r="E1404" s="174"/>
    </row>
    <row r="1405" spans="4:5" ht="15">
      <c r="D1405" s="199"/>
      <c r="E1405" s="174"/>
    </row>
    <row r="1406" spans="4:5" ht="15">
      <c r="D1406" s="199"/>
      <c r="E1406" s="174"/>
    </row>
    <row r="1407" spans="4:5" ht="15">
      <c r="D1407" s="199"/>
      <c r="E1407" s="174"/>
    </row>
    <row r="1408" spans="4:5" ht="15">
      <c r="D1408" s="199"/>
      <c r="E1408" s="174"/>
    </row>
    <row r="1409" spans="4:5" ht="15">
      <c r="D1409" s="199"/>
      <c r="E1409" s="174"/>
    </row>
    <row r="1410" spans="4:5" ht="15">
      <c r="D1410" s="199"/>
      <c r="E1410" s="174"/>
    </row>
    <row r="1411" spans="4:5" ht="15">
      <c r="D1411" s="199"/>
      <c r="E1411" s="174"/>
    </row>
    <row r="1412" spans="4:5" ht="15">
      <c r="D1412" s="199"/>
      <c r="E1412" s="174"/>
    </row>
    <row r="1413" spans="4:5" ht="15">
      <c r="D1413" s="199"/>
      <c r="E1413" s="174"/>
    </row>
    <row r="1414" spans="4:5" ht="15">
      <c r="D1414" s="199"/>
      <c r="E1414" s="174"/>
    </row>
    <row r="1415" spans="4:5" ht="15">
      <c r="D1415" s="199"/>
      <c r="E1415" s="174"/>
    </row>
    <row r="1416" spans="4:5" ht="15">
      <c r="D1416" s="199"/>
      <c r="E1416" s="174"/>
    </row>
    <row r="1417" spans="4:5" ht="15">
      <c r="D1417" s="199"/>
      <c r="E1417" s="174"/>
    </row>
    <row r="1418" spans="4:5" ht="15">
      <c r="D1418" s="199"/>
      <c r="E1418" s="174"/>
    </row>
    <row r="1419" spans="4:5" ht="15">
      <c r="D1419" s="199"/>
      <c r="E1419" s="174"/>
    </row>
    <row r="1420" spans="4:5" ht="15">
      <c r="D1420" s="199"/>
      <c r="E1420" s="174"/>
    </row>
    <row r="1421" spans="4:5" ht="15">
      <c r="D1421" s="199"/>
      <c r="E1421" s="174"/>
    </row>
    <row r="1422" spans="4:5" ht="15">
      <c r="D1422" s="199"/>
      <c r="E1422" s="174"/>
    </row>
    <row r="1423" spans="4:5" ht="15">
      <c r="D1423" s="199"/>
      <c r="E1423" s="174"/>
    </row>
    <row r="1424" spans="4:5" ht="15">
      <c r="D1424" s="199"/>
      <c r="E1424" s="174"/>
    </row>
    <row r="1425" spans="4:5" ht="15">
      <c r="D1425" s="199"/>
      <c r="E1425" s="174"/>
    </row>
    <row r="1426" spans="4:5" ht="15">
      <c r="D1426" s="199"/>
      <c r="E1426" s="174"/>
    </row>
    <row r="1427" spans="4:5" ht="15">
      <c r="D1427" s="199"/>
      <c r="E1427" s="174"/>
    </row>
    <row r="1428" spans="4:5" ht="15">
      <c r="D1428" s="199"/>
      <c r="E1428" s="174"/>
    </row>
    <row r="1429" spans="4:5" ht="15">
      <c r="D1429" s="199"/>
      <c r="E1429" s="174"/>
    </row>
    <row r="1430" spans="4:5" ht="15">
      <c r="D1430" s="199"/>
      <c r="E1430" s="174"/>
    </row>
    <row r="1431" spans="4:5" ht="15">
      <c r="D1431" s="199"/>
      <c r="E1431" s="174"/>
    </row>
    <row r="1432" spans="4:5" ht="15">
      <c r="D1432" s="199"/>
      <c r="E1432" s="174"/>
    </row>
    <row r="1433" spans="4:5" ht="15">
      <c r="D1433" s="199"/>
      <c r="E1433" s="174"/>
    </row>
    <row r="1434" spans="4:5" ht="15">
      <c r="D1434" s="199"/>
      <c r="E1434" s="174"/>
    </row>
    <row r="1435" spans="4:8" ht="15">
      <c r="D1435" s="199"/>
      <c r="E1435" s="174"/>
      <c r="H1435" s="201"/>
    </row>
    <row r="1436" spans="4:8" ht="15">
      <c r="D1436" s="199"/>
      <c r="E1436" s="174"/>
      <c r="H1436" s="201"/>
    </row>
    <row r="1437" spans="4:8" ht="15">
      <c r="D1437" s="199"/>
      <c r="E1437" s="174"/>
      <c r="H1437" s="201"/>
    </row>
    <row r="1438" spans="4:8" ht="15">
      <c r="D1438" s="199"/>
      <c r="E1438" s="174"/>
      <c r="H1438" s="201"/>
    </row>
    <row r="1439" spans="4:8" ht="15">
      <c r="D1439" s="199"/>
      <c r="E1439" s="174"/>
      <c r="H1439" s="201"/>
    </row>
    <row r="1440" spans="4:8" ht="15">
      <c r="D1440" s="199"/>
      <c r="E1440" s="174"/>
      <c r="H1440" s="201"/>
    </row>
    <row r="1441" spans="4:8" ht="15">
      <c r="D1441" s="199"/>
      <c r="E1441" s="174"/>
      <c r="H1441" s="201"/>
    </row>
    <row r="1442" spans="4:8" ht="15">
      <c r="D1442" s="199"/>
      <c r="E1442" s="174"/>
      <c r="H1442" s="201"/>
    </row>
    <row r="1443" spans="4:8" ht="15">
      <c r="D1443" s="199"/>
      <c r="E1443" s="174"/>
      <c r="H1443" s="201"/>
    </row>
    <row r="1444" spans="4:8" ht="15">
      <c r="D1444" s="199"/>
      <c r="E1444" s="174"/>
      <c r="H1444" s="201"/>
    </row>
    <row r="1445" spans="4:8" ht="15">
      <c r="D1445" s="199"/>
      <c r="E1445" s="174"/>
      <c r="H1445" s="201"/>
    </row>
    <row r="1446" spans="4:8" ht="15">
      <c r="D1446" s="199"/>
      <c r="E1446" s="174"/>
      <c r="H1446" s="201"/>
    </row>
    <row r="1447" spans="4:8" ht="15">
      <c r="D1447" s="199"/>
      <c r="E1447" s="174"/>
      <c r="H1447" s="201"/>
    </row>
    <row r="1448" spans="4:8" ht="15">
      <c r="D1448" s="199"/>
      <c r="E1448" s="174"/>
      <c r="H1448" s="201"/>
    </row>
    <row r="1449" spans="4:8" ht="15">
      <c r="D1449" s="199"/>
      <c r="E1449" s="174"/>
      <c r="H1449" s="201"/>
    </row>
    <row r="1450" spans="4:8" ht="15">
      <c r="D1450" s="199"/>
      <c r="E1450" s="174"/>
      <c r="H1450" s="201"/>
    </row>
    <row r="1451" spans="4:8" ht="15">
      <c r="D1451" s="199"/>
      <c r="E1451" s="174"/>
      <c r="H1451" s="201"/>
    </row>
    <row r="1452" spans="4:8" ht="15">
      <c r="D1452" s="199"/>
      <c r="E1452" s="174"/>
      <c r="H1452" s="201"/>
    </row>
    <row r="1453" spans="4:8" ht="15">
      <c r="D1453" s="199"/>
      <c r="E1453" s="174"/>
      <c r="H1453" s="201"/>
    </row>
    <row r="1454" spans="4:8" ht="15">
      <c r="D1454" s="199"/>
      <c r="E1454" s="174"/>
      <c r="H1454" s="201"/>
    </row>
    <row r="1455" spans="4:8" ht="15">
      <c r="D1455" s="199"/>
      <c r="E1455" s="174"/>
      <c r="H1455" s="201"/>
    </row>
    <row r="1456" spans="4:8" ht="15">
      <c r="D1456" s="199"/>
      <c r="E1456" s="174"/>
      <c r="H1456" s="201"/>
    </row>
    <row r="1457" spans="4:8" ht="15">
      <c r="D1457" s="199"/>
      <c r="E1457" s="174"/>
      <c r="H1457" s="201"/>
    </row>
    <row r="1458" spans="4:8" ht="15">
      <c r="D1458" s="199"/>
      <c r="E1458" s="174"/>
      <c r="H1458" s="201"/>
    </row>
    <row r="1459" spans="4:5" ht="15">
      <c r="D1459" s="199"/>
      <c r="E1459" s="174"/>
    </row>
    <row r="1460" spans="2:7" ht="15">
      <c r="B1460" s="202"/>
      <c r="C1460" s="202"/>
      <c r="D1460" s="199"/>
      <c r="E1460" s="174"/>
      <c r="F1460" s="203"/>
      <c r="G1460" s="204"/>
    </row>
    <row r="1461" spans="4:5" ht="15">
      <c r="D1461" s="199"/>
      <c r="E1461" s="174"/>
    </row>
    <row r="1462" spans="4:8" ht="15">
      <c r="D1462" s="199"/>
      <c r="E1462" s="174"/>
      <c r="H1462" s="205"/>
    </row>
    <row r="1463" spans="4:8" ht="15">
      <c r="D1463" s="199"/>
      <c r="E1463" s="174"/>
      <c r="H1463" s="205"/>
    </row>
    <row r="1464" spans="4:8" ht="15">
      <c r="D1464" s="199"/>
      <c r="E1464" s="174"/>
      <c r="H1464" s="205"/>
    </row>
    <row r="1465" spans="4:8" ht="15">
      <c r="D1465" s="199"/>
      <c r="E1465" s="174"/>
      <c r="H1465" s="205"/>
    </row>
    <row r="1466" spans="4:8" ht="15">
      <c r="D1466" s="199"/>
      <c r="E1466" s="174"/>
      <c r="H1466" s="205"/>
    </row>
    <row r="1467" spans="4:8" ht="15">
      <c r="D1467" s="199"/>
      <c r="E1467" s="174"/>
      <c r="H1467" s="205"/>
    </row>
    <row r="1468" spans="4:8" ht="15">
      <c r="D1468" s="199"/>
      <c r="E1468" s="174"/>
      <c r="H1468" s="205"/>
    </row>
    <row r="1469" spans="4:8" ht="15">
      <c r="D1469" s="199"/>
      <c r="E1469" s="174"/>
      <c r="H1469" s="205"/>
    </row>
    <row r="1470" spans="4:8" ht="15">
      <c r="D1470" s="199"/>
      <c r="E1470" s="174"/>
      <c r="H1470" s="205"/>
    </row>
    <row r="1471" spans="4:8" ht="15">
      <c r="D1471" s="199"/>
      <c r="E1471" s="174"/>
      <c r="H1471" s="205"/>
    </row>
    <row r="1472" spans="4:8" ht="15">
      <c r="D1472" s="199"/>
      <c r="E1472" s="174"/>
      <c r="H1472" s="205"/>
    </row>
    <row r="1473" spans="4:8" ht="15">
      <c r="D1473" s="199"/>
      <c r="E1473" s="174"/>
      <c r="H1473" s="205"/>
    </row>
    <row r="1474" spans="4:8" ht="15">
      <c r="D1474" s="199"/>
      <c r="E1474" s="174"/>
      <c r="H1474" s="205"/>
    </row>
    <row r="1475" spans="4:8" ht="15">
      <c r="D1475" s="199"/>
      <c r="E1475" s="174"/>
      <c r="H1475" s="206"/>
    </row>
    <row r="1476" spans="4:8" ht="15">
      <c r="D1476" s="199"/>
      <c r="E1476" s="174"/>
      <c r="H1476" s="205"/>
    </row>
    <row r="1477" spans="4:8" ht="15">
      <c r="D1477" s="199"/>
      <c r="E1477" s="174"/>
      <c r="H1477" s="205"/>
    </row>
    <row r="1478" spans="4:8" ht="15">
      <c r="D1478" s="199"/>
      <c r="E1478" s="174"/>
      <c r="H1478" s="205"/>
    </row>
    <row r="1479" spans="4:8" ht="15">
      <c r="D1479" s="199"/>
      <c r="E1479" s="174"/>
      <c r="H1479" s="205"/>
    </row>
    <row r="1480" spans="4:8" ht="15">
      <c r="D1480" s="199"/>
      <c r="E1480" s="174"/>
      <c r="H1480" s="205"/>
    </row>
    <row r="1481" spans="4:8" ht="15">
      <c r="D1481" s="199"/>
      <c r="E1481" s="174"/>
      <c r="H1481" s="205"/>
    </row>
    <row r="1482" spans="4:8" ht="15">
      <c r="D1482" s="199"/>
      <c r="E1482" s="174"/>
      <c r="H1482" s="205"/>
    </row>
    <row r="1483" spans="4:8" ht="15">
      <c r="D1483" s="199"/>
      <c r="E1483" s="174"/>
      <c r="H1483" s="205"/>
    </row>
    <row r="1484" spans="4:8" ht="15">
      <c r="D1484" s="199"/>
      <c r="E1484" s="174"/>
      <c r="H1484" s="205"/>
    </row>
    <row r="1485" spans="4:8" ht="15">
      <c r="D1485" s="199"/>
      <c r="E1485" s="174"/>
      <c r="H1485" s="205"/>
    </row>
    <row r="1486" spans="4:8" ht="15">
      <c r="D1486" s="199"/>
      <c r="E1486" s="174"/>
      <c r="H1486" s="205"/>
    </row>
    <row r="1487" spans="4:8" ht="15">
      <c r="D1487" s="199"/>
      <c r="E1487" s="174"/>
      <c r="H1487" s="205"/>
    </row>
    <row r="1488" spans="4:8" ht="15">
      <c r="D1488" s="199"/>
      <c r="E1488" s="174"/>
      <c r="H1488" s="205"/>
    </row>
    <row r="1489" spans="4:8" ht="15">
      <c r="D1489" s="199"/>
      <c r="E1489" s="174"/>
      <c r="H1489" s="206"/>
    </row>
    <row r="1490" spans="4:8" ht="15">
      <c r="D1490" s="199"/>
      <c r="E1490" s="174"/>
      <c r="H1490" s="205"/>
    </row>
    <row r="1491" spans="4:8" ht="15">
      <c r="D1491" s="199"/>
      <c r="E1491" s="174"/>
      <c r="H1491" s="205"/>
    </row>
    <row r="1492" spans="4:8" ht="15">
      <c r="D1492" s="199"/>
      <c r="E1492" s="174"/>
      <c r="H1492" s="205"/>
    </row>
    <row r="1493" spans="4:8" ht="15">
      <c r="D1493" s="199"/>
      <c r="E1493" s="174"/>
      <c r="H1493" s="205"/>
    </row>
    <row r="1494" spans="4:8" ht="15">
      <c r="D1494" s="199"/>
      <c r="E1494" s="174"/>
      <c r="H1494" s="205"/>
    </row>
    <row r="1495" spans="4:8" ht="15">
      <c r="D1495" s="199"/>
      <c r="E1495" s="174"/>
      <c r="H1495" s="205"/>
    </row>
    <row r="1496" spans="4:8" ht="15">
      <c r="D1496" s="199"/>
      <c r="E1496" s="174"/>
      <c r="H1496" s="205"/>
    </row>
    <row r="1497" spans="4:8" ht="15">
      <c r="D1497" s="199"/>
      <c r="E1497" s="174"/>
      <c r="H1497" s="205"/>
    </row>
    <row r="1498" spans="4:8" ht="15">
      <c r="D1498" s="199"/>
      <c r="E1498" s="174"/>
      <c r="H1498" s="205"/>
    </row>
    <row r="1499" spans="4:8" ht="15">
      <c r="D1499" s="199"/>
      <c r="E1499" s="174"/>
      <c r="H1499" s="205"/>
    </row>
    <row r="1500" spans="4:8" ht="15">
      <c r="D1500" s="199"/>
      <c r="E1500" s="174"/>
      <c r="H1500" s="205"/>
    </row>
    <row r="1501" spans="4:8" ht="15">
      <c r="D1501" s="199"/>
      <c r="E1501" s="174"/>
      <c r="H1501" s="205"/>
    </row>
    <row r="1502" spans="4:8" ht="15">
      <c r="D1502" s="199"/>
      <c r="E1502" s="174"/>
      <c r="H1502" s="205"/>
    </row>
    <row r="1503" spans="4:8" ht="15">
      <c r="D1503" s="199"/>
      <c r="E1503" s="174"/>
      <c r="H1503" s="206"/>
    </row>
    <row r="1504" spans="4:8" ht="15">
      <c r="D1504" s="199"/>
      <c r="E1504" s="174"/>
      <c r="H1504" s="205"/>
    </row>
    <row r="1505" spans="4:8" ht="15">
      <c r="D1505" s="199"/>
      <c r="E1505" s="174"/>
      <c r="H1505" s="205"/>
    </row>
    <row r="1506" spans="4:8" ht="15">
      <c r="D1506" s="199"/>
      <c r="E1506" s="174"/>
      <c r="H1506" s="205"/>
    </row>
    <row r="1507" spans="4:8" ht="15">
      <c r="D1507" s="199"/>
      <c r="E1507" s="174"/>
      <c r="H1507" s="205"/>
    </row>
    <row r="1508" spans="4:8" ht="15">
      <c r="D1508" s="199"/>
      <c r="E1508" s="174"/>
      <c r="H1508" s="205"/>
    </row>
    <row r="1509" spans="4:8" ht="15">
      <c r="D1509" s="199"/>
      <c r="E1509" s="174"/>
      <c r="H1509" s="205"/>
    </row>
    <row r="1510" spans="4:8" ht="15">
      <c r="D1510" s="199"/>
      <c r="E1510" s="174"/>
      <c r="H1510" s="205"/>
    </row>
    <row r="1511" spans="4:8" ht="15">
      <c r="D1511" s="199"/>
      <c r="E1511" s="174"/>
      <c r="H1511" s="205"/>
    </row>
    <row r="1512" spans="4:8" ht="15">
      <c r="D1512" s="199"/>
      <c r="E1512" s="174"/>
      <c r="H1512" s="205"/>
    </row>
    <row r="1513" spans="4:8" ht="15">
      <c r="D1513" s="199"/>
      <c r="E1513" s="174"/>
      <c r="H1513" s="205"/>
    </row>
    <row r="1514" spans="4:8" ht="15">
      <c r="D1514" s="199"/>
      <c r="E1514" s="174"/>
      <c r="H1514" s="205"/>
    </row>
    <row r="1515" spans="4:8" ht="15">
      <c r="D1515" s="199"/>
      <c r="E1515" s="174"/>
      <c r="H1515" s="205"/>
    </row>
    <row r="1516" spans="4:8" ht="15">
      <c r="D1516" s="199"/>
      <c r="E1516" s="174"/>
      <c r="H1516" s="205"/>
    </row>
    <row r="1517" spans="4:8" ht="15">
      <c r="D1517" s="199"/>
      <c r="E1517" s="174"/>
      <c r="H1517" s="206"/>
    </row>
    <row r="1518" spans="4:8" ht="15">
      <c r="D1518" s="199"/>
      <c r="E1518" s="174"/>
      <c r="H1518" s="205"/>
    </row>
    <row r="1519" spans="4:8" ht="15">
      <c r="D1519" s="199"/>
      <c r="E1519" s="174"/>
      <c r="H1519" s="205"/>
    </row>
    <row r="1520" spans="4:8" ht="15">
      <c r="D1520" s="199"/>
      <c r="E1520" s="174"/>
      <c r="H1520" s="205"/>
    </row>
    <row r="1521" spans="4:8" ht="15">
      <c r="D1521" s="199"/>
      <c r="E1521" s="174"/>
      <c r="H1521" s="205"/>
    </row>
    <row r="1522" spans="4:8" ht="15">
      <c r="D1522" s="199"/>
      <c r="E1522" s="174"/>
      <c r="H1522" s="205"/>
    </row>
    <row r="1523" spans="4:8" ht="15">
      <c r="D1523" s="199"/>
      <c r="E1523" s="174"/>
      <c r="H1523" s="205"/>
    </row>
    <row r="1524" spans="4:8" ht="15">
      <c r="D1524" s="199"/>
      <c r="E1524" s="174"/>
      <c r="H1524" s="205"/>
    </row>
    <row r="1525" spans="4:8" ht="15">
      <c r="D1525" s="199"/>
      <c r="E1525" s="174"/>
      <c r="H1525" s="205"/>
    </row>
    <row r="1526" spans="4:8" ht="15">
      <c r="D1526" s="199"/>
      <c r="E1526" s="174"/>
      <c r="H1526" s="205"/>
    </row>
    <row r="1527" spans="4:8" ht="15">
      <c r="D1527" s="199"/>
      <c r="E1527" s="174"/>
      <c r="H1527" s="205"/>
    </row>
    <row r="1528" spans="4:8" ht="15">
      <c r="D1528" s="199"/>
      <c r="E1528" s="174"/>
      <c r="H1528" s="205"/>
    </row>
    <row r="1529" spans="4:8" ht="15">
      <c r="D1529" s="199"/>
      <c r="E1529" s="174"/>
      <c r="H1529" s="205"/>
    </row>
    <row r="1530" spans="4:8" ht="15">
      <c r="D1530" s="199"/>
      <c r="E1530" s="174"/>
      <c r="H1530" s="205"/>
    </row>
    <row r="1531" spans="4:8" ht="15">
      <c r="D1531" s="199"/>
      <c r="E1531" s="174"/>
      <c r="H1531" s="206"/>
    </row>
    <row r="1532" spans="4:8" ht="15">
      <c r="D1532" s="199"/>
      <c r="E1532" s="174"/>
      <c r="H1532" s="207"/>
    </row>
    <row r="1533" spans="4:8" ht="15">
      <c r="D1533" s="199"/>
      <c r="E1533" s="174"/>
      <c r="H1533" s="207"/>
    </row>
    <row r="1534" spans="4:8" ht="15">
      <c r="D1534" s="199"/>
      <c r="E1534" s="174"/>
      <c r="H1534" s="207"/>
    </row>
    <row r="1535" spans="4:8" ht="15">
      <c r="D1535" s="199"/>
      <c r="E1535" s="174"/>
      <c r="H1535" s="207"/>
    </row>
    <row r="1536" spans="4:8" ht="15">
      <c r="D1536" s="199"/>
      <c r="E1536" s="174"/>
      <c r="H1536" s="207"/>
    </row>
    <row r="1537" spans="4:8" ht="15">
      <c r="D1537" s="199"/>
      <c r="E1537" s="174"/>
      <c r="H1537" s="207"/>
    </row>
    <row r="1538" spans="4:8" ht="15">
      <c r="D1538" s="199"/>
      <c r="E1538" s="174"/>
      <c r="H1538" s="207"/>
    </row>
    <row r="1539" spans="4:8" ht="15">
      <c r="D1539" s="199"/>
      <c r="E1539" s="174"/>
      <c r="H1539" s="207"/>
    </row>
    <row r="1540" spans="4:8" ht="15">
      <c r="D1540" s="199"/>
      <c r="E1540" s="174"/>
      <c r="H1540" s="207"/>
    </row>
    <row r="1541" spans="4:8" ht="15">
      <c r="D1541" s="199"/>
      <c r="E1541" s="174"/>
      <c r="H1541" s="207"/>
    </row>
    <row r="1542" spans="4:8" ht="15">
      <c r="D1542" s="199"/>
      <c r="E1542" s="174"/>
      <c r="H1542" s="207"/>
    </row>
    <row r="1543" spans="4:8" ht="15">
      <c r="D1543" s="199"/>
      <c r="E1543" s="174"/>
      <c r="H1543" s="207"/>
    </row>
    <row r="1544" spans="4:8" ht="15">
      <c r="D1544" s="199"/>
      <c r="E1544" s="174"/>
      <c r="H1544" s="207"/>
    </row>
    <row r="1545" spans="4:8" ht="15">
      <c r="D1545" s="199"/>
      <c r="E1545" s="174"/>
      <c r="H1545" s="200"/>
    </row>
    <row r="1546" spans="4:8" ht="15">
      <c r="D1546" s="199"/>
      <c r="E1546" s="174"/>
      <c r="H1546" s="200"/>
    </row>
    <row r="1547" spans="4:8" ht="15">
      <c r="D1547" s="199"/>
      <c r="E1547" s="174"/>
      <c r="H1547" s="200"/>
    </row>
    <row r="1548" spans="4:8" ht="15">
      <c r="D1548" s="199"/>
      <c r="E1548" s="174"/>
      <c r="H1548" s="200"/>
    </row>
    <row r="1549" spans="4:8" ht="15">
      <c r="D1549" s="199"/>
      <c r="E1549" s="174"/>
      <c r="H1549" s="200"/>
    </row>
    <row r="1550" spans="4:8" ht="15">
      <c r="D1550" s="199"/>
      <c r="E1550" s="174"/>
      <c r="H1550" s="200"/>
    </row>
    <row r="1551" spans="4:8" ht="15">
      <c r="D1551" s="199"/>
      <c r="E1551" s="174"/>
      <c r="H1551" s="200"/>
    </row>
    <row r="1552" spans="4:8" ht="15">
      <c r="D1552" s="199"/>
      <c r="E1552" s="174"/>
      <c r="H1552" s="200"/>
    </row>
    <row r="1553" spans="4:8" ht="15">
      <c r="D1553" s="199"/>
      <c r="E1553" s="174"/>
      <c r="H1553" s="200"/>
    </row>
    <row r="1554" spans="4:8" ht="15">
      <c r="D1554" s="199"/>
      <c r="E1554" s="174"/>
      <c r="H1554" s="200"/>
    </row>
    <row r="1555" spans="4:8" ht="15">
      <c r="D1555" s="199"/>
      <c r="E1555" s="174"/>
      <c r="H1555" s="200"/>
    </row>
    <row r="1556" spans="4:8" ht="15">
      <c r="D1556" s="199"/>
      <c r="E1556" s="174"/>
      <c r="H1556" s="200"/>
    </row>
    <row r="1557" spans="4:8" ht="15">
      <c r="D1557" s="199"/>
      <c r="E1557" s="174"/>
      <c r="H1557" s="200"/>
    </row>
    <row r="1558" spans="4:8" ht="15">
      <c r="D1558" s="199"/>
      <c r="E1558" s="174"/>
      <c r="H1558" s="200"/>
    </row>
    <row r="1559" spans="4:8" ht="15">
      <c r="D1559" s="199"/>
      <c r="E1559" s="174"/>
      <c r="H1559" s="206"/>
    </row>
    <row r="1560" spans="4:8" ht="15">
      <c r="D1560" s="199"/>
      <c r="E1560" s="174"/>
      <c r="H1560" s="205"/>
    </row>
    <row r="1561" spans="4:8" ht="15">
      <c r="D1561" s="199"/>
      <c r="E1561" s="174"/>
      <c r="H1561" s="205"/>
    </row>
    <row r="1562" spans="4:8" ht="15">
      <c r="D1562" s="199"/>
      <c r="E1562" s="174"/>
      <c r="H1562" s="205"/>
    </row>
    <row r="1563" spans="4:8" ht="15">
      <c r="D1563" s="199"/>
      <c r="E1563" s="174"/>
      <c r="H1563" s="205"/>
    </row>
    <row r="1564" spans="4:8" ht="15">
      <c r="D1564" s="199"/>
      <c r="E1564" s="174"/>
      <c r="H1564" s="205"/>
    </row>
    <row r="1565" spans="4:8" ht="15">
      <c r="D1565" s="199"/>
      <c r="E1565" s="174"/>
      <c r="H1565" s="205"/>
    </row>
    <row r="1566" spans="4:8" ht="15">
      <c r="D1566" s="199"/>
      <c r="E1566" s="174"/>
      <c r="H1566" s="205"/>
    </row>
    <row r="1567" spans="4:8" ht="15">
      <c r="D1567" s="199"/>
      <c r="E1567" s="174"/>
      <c r="H1567" s="205"/>
    </row>
    <row r="1568" spans="4:8" ht="15">
      <c r="D1568" s="199"/>
      <c r="E1568" s="174"/>
      <c r="H1568" s="205"/>
    </row>
    <row r="1569" spans="4:8" ht="15">
      <c r="D1569" s="199"/>
      <c r="E1569" s="174"/>
      <c r="H1569" s="205"/>
    </row>
    <row r="1570" spans="4:8" ht="15">
      <c r="D1570" s="199"/>
      <c r="E1570" s="174"/>
      <c r="H1570" s="205"/>
    </row>
    <row r="1571" spans="4:8" ht="15">
      <c r="D1571" s="199"/>
      <c r="E1571" s="174"/>
      <c r="H1571" s="205"/>
    </row>
    <row r="1572" spans="4:8" ht="15">
      <c r="D1572" s="199"/>
      <c r="E1572" s="174"/>
      <c r="H1572" s="205"/>
    </row>
    <row r="1573" spans="4:8" ht="15">
      <c r="D1573" s="199"/>
      <c r="E1573" s="174"/>
      <c r="H1573" s="206"/>
    </row>
    <row r="1574" spans="4:8" ht="15">
      <c r="D1574" s="199"/>
      <c r="E1574" s="174"/>
      <c r="H1574" s="205"/>
    </row>
    <row r="1575" spans="4:8" ht="15">
      <c r="D1575" s="199"/>
      <c r="E1575" s="174"/>
      <c r="H1575" s="205"/>
    </row>
    <row r="1576" spans="4:8" ht="15">
      <c r="D1576" s="199"/>
      <c r="E1576" s="174"/>
      <c r="H1576" s="205"/>
    </row>
    <row r="1577" spans="4:8" ht="15">
      <c r="D1577" s="199"/>
      <c r="E1577" s="174"/>
      <c r="H1577" s="205"/>
    </row>
    <row r="1578" spans="4:8" ht="15">
      <c r="D1578" s="199"/>
      <c r="E1578" s="174"/>
      <c r="H1578" s="205"/>
    </row>
    <row r="1579" spans="4:8" ht="15">
      <c r="D1579" s="199"/>
      <c r="E1579" s="174"/>
      <c r="H1579" s="205"/>
    </row>
    <row r="1580" spans="4:8" ht="15">
      <c r="D1580" s="199"/>
      <c r="E1580" s="174"/>
      <c r="H1580" s="205"/>
    </row>
    <row r="1581" spans="4:8" ht="15">
      <c r="D1581" s="199"/>
      <c r="E1581" s="174"/>
      <c r="H1581" s="205"/>
    </row>
    <row r="1582" spans="4:8" ht="15">
      <c r="D1582" s="199"/>
      <c r="E1582" s="174"/>
      <c r="H1582" s="205"/>
    </row>
    <row r="1583" spans="4:8" ht="15">
      <c r="D1583" s="199"/>
      <c r="E1583" s="174"/>
      <c r="H1583" s="205"/>
    </row>
    <row r="1584" spans="4:8" ht="15">
      <c r="D1584" s="199"/>
      <c r="E1584" s="174"/>
      <c r="H1584" s="205"/>
    </row>
    <row r="1585" spans="4:8" ht="15">
      <c r="D1585" s="199"/>
      <c r="E1585" s="174"/>
      <c r="H1585" s="205"/>
    </row>
    <row r="1586" spans="4:8" ht="15">
      <c r="D1586" s="199"/>
      <c r="E1586" s="174"/>
      <c r="H1586" s="205"/>
    </row>
    <row r="1587" spans="4:8" ht="15">
      <c r="D1587" s="199"/>
      <c r="E1587" s="174"/>
      <c r="H1587" s="206"/>
    </row>
    <row r="1588" spans="4:8" ht="15">
      <c r="D1588" s="199"/>
      <c r="E1588" s="174"/>
      <c r="H1588" s="205"/>
    </row>
    <row r="1589" spans="4:8" ht="15">
      <c r="D1589" s="199"/>
      <c r="E1589" s="174"/>
      <c r="H1589" s="205"/>
    </row>
    <row r="1590" spans="4:8" ht="15">
      <c r="D1590" s="199"/>
      <c r="E1590" s="174"/>
      <c r="H1590" s="205"/>
    </row>
    <row r="1591" spans="4:8" ht="15">
      <c r="D1591" s="199"/>
      <c r="E1591" s="174"/>
      <c r="H1591" s="205"/>
    </row>
    <row r="1592" spans="4:8" ht="15">
      <c r="D1592" s="199"/>
      <c r="E1592" s="174"/>
      <c r="H1592" s="205"/>
    </row>
    <row r="1593" spans="4:8" ht="15">
      <c r="D1593" s="199"/>
      <c r="E1593" s="174"/>
      <c r="H1593" s="205"/>
    </row>
    <row r="1594" spans="4:8" ht="15">
      <c r="D1594" s="199"/>
      <c r="E1594" s="174"/>
      <c r="H1594" s="205"/>
    </row>
    <row r="1595" spans="4:8" ht="15">
      <c r="D1595" s="199"/>
      <c r="E1595" s="174"/>
      <c r="H1595" s="205"/>
    </row>
    <row r="1596" spans="4:8" ht="15">
      <c r="D1596" s="199"/>
      <c r="E1596" s="174"/>
      <c r="H1596" s="205"/>
    </row>
    <row r="1597" spans="4:8" ht="15">
      <c r="D1597" s="199"/>
      <c r="E1597" s="174"/>
      <c r="H1597" s="205"/>
    </row>
    <row r="1598" spans="4:8" ht="15">
      <c r="D1598" s="199"/>
      <c r="E1598" s="174"/>
      <c r="H1598" s="205"/>
    </row>
    <row r="1599" spans="4:8" ht="15">
      <c r="D1599" s="199"/>
      <c r="E1599" s="174"/>
      <c r="H1599" s="205"/>
    </row>
    <row r="1600" spans="4:8" ht="15">
      <c r="D1600" s="199"/>
      <c r="E1600" s="174"/>
      <c r="H1600" s="205"/>
    </row>
    <row r="1601" spans="4:8" ht="15">
      <c r="D1601" s="199"/>
      <c r="E1601" s="174"/>
      <c r="H1601" s="206"/>
    </row>
    <row r="1602" spans="4:8" ht="15">
      <c r="D1602" s="199"/>
      <c r="E1602" s="174"/>
      <c r="H1602" s="205"/>
    </row>
    <row r="1603" spans="4:8" ht="15">
      <c r="D1603" s="199"/>
      <c r="E1603" s="174"/>
      <c r="H1603" s="205"/>
    </row>
    <row r="1604" spans="4:8" ht="15">
      <c r="D1604" s="199"/>
      <c r="E1604" s="174"/>
      <c r="H1604" s="205"/>
    </row>
    <row r="1605" spans="4:8" ht="15">
      <c r="D1605" s="199"/>
      <c r="E1605" s="174"/>
      <c r="H1605" s="205"/>
    </row>
    <row r="1606" spans="4:8" ht="15">
      <c r="D1606" s="199"/>
      <c r="E1606" s="174"/>
      <c r="H1606" s="205"/>
    </row>
    <row r="1607" spans="4:8" ht="15">
      <c r="D1607" s="199"/>
      <c r="E1607" s="174"/>
      <c r="H1607" s="205"/>
    </row>
    <row r="1608" spans="4:8" ht="15">
      <c r="D1608" s="199"/>
      <c r="E1608" s="174"/>
      <c r="H1608" s="205"/>
    </row>
    <row r="1609" spans="4:8" ht="15">
      <c r="D1609" s="199"/>
      <c r="E1609" s="174"/>
      <c r="H1609" s="205"/>
    </row>
    <row r="1610" spans="4:8" ht="15">
      <c r="D1610" s="199"/>
      <c r="E1610" s="174"/>
      <c r="H1610" s="205"/>
    </row>
    <row r="1611" spans="4:8" ht="15">
      <c r="D1611" s="199"/>
      <c r="E1611" s="174"/>
      <c r="H1611" s="205"/>
    </row>
    <row r="1612" spans="4:8" ht="15">
      <c r="D1612" s="199"/>
      <c r="E1612" s="174"/>
      <c r="H1612" s="205"/>
    </row>
    <row r="1613" spans="4:8" ht="15">
      <c r="D1613" s="199"/>
      <c r="E1613" s="174"/>
      <c r="H1613" s="205"/>
    </row>
    <row r="1614" spans="4:8" ht="15">
      <c r="D1614" s="199"/>
      <c r="E1614" s="174"/>
      <c r="H1614" s="205"/>
    </row>
    <row r="1615" spans="4:8" ht="15">
      <c r="D1615" s="199"/>
      <c r="E1615" s="174"/>
      <c r="H1615" s="206"/>
    </row>
    <row r="1616" spans="4:8" ht="15">
      <c r="D1616" s="199"/>
      <c r="E1616" s="174"/>
      <c r="H1616" s="205"/>
    </row>
    <row r="1617" spans="4:8" ht="15">
      <c r="D1617" s="199"/>
      <c r="E1617" s="174"/>
      <c r="H1617" s="205"/>
    </row>
    <row r="1618" spans="4:8" ht="15">
      <c r="D1618" s="199"/>
      <c r="E1618" s="174"/>
      <c r="H1618" s="205"/>
    </row>
    <row r="1619" spans="4:8" ht="15">
      <c r="D1619" s="199"/>
      <c r="E1619" s="174"/>
      <c r="H1619" s="205"/>
    </row>
    <row r="1620" spans="4:8" ht="15">
      <c r="D1620" s="199"/>
      <c r="E1620" s="174"/>
      <c r="H1620" s="205"/>
    </row>
    <row r="1621" spans="4:8" ht="15">
      <c r="D1621" s="199"/>
      <c r="E1621" s="174"/>
      <c r="H1621" s="205"/>
    </row>
    <row r="1622" spans="4:8" ht="15">
      <c r="D1622" s="199"/>
      <c r="E1622" s="174"/>
      <c r="H1622" s="205"/>
    </row>
    <row r="1623" spans="4:8" ht="15">
      <c r="D1623" s="199"/>
      <c r="E1623" s="174"/>
      <c r="H1623" s="205"/>
    </row>
    <row r="1624" spans="4:8" ht="15">
      <c r="D1624" s="199"/>
      <c r="E1624" s="174"/>
      <c r="H1624" s="205"/>
    </row>
    <row r="1625" spans="4:8" ht="15">
      <c r="D1625" s="199"/>
      <c r="E1625" s="174"/>
      <c r="H1625" s="205"/>
    </row>
    <row r="1626" spans="4:8" ht="15">
      <c r="D1626" s="199"/>
      <c r="E1626" s="174"/>
      <c r="H1626" s="205"/>
    </row>
    <row r="1627" spans="4:8" ht="15">
      <c r="D1627" s="199"/>
      <c r="E1627" s="174"/>
      <c r="H1627" s="205"/>
    </row>
    <row r="1628" spans="4:8" ht="15">
      <c r="D1628" s="199"/>
      <c r="E1628" s="174"/>
      <c r="H1628" s="205"/>
    </row>
    <row r="1629" spans="4:8" ht="15">
      <c r="D1629" s="199"/>
      <c r="E1629" s="174"/>
      <c r="H1629" s="206"/>
    </row>
    <row r="1630" spans="4:8" ht="15">
      <c r="D1630" s="199"/>
      <c r="E1630" s="174"/>
      <c r="H1630" s="207"/>
    </row>
    <row r="1631" spans="4:8" ht="15">
      <c r="D1631" s="199"/>
      <c r="E1631" s="174"/>
      <c r="H1631" s="207"/>
    </row>
    <row r="1632" spans="4:8" ht="15">
      <c r="D1632" s="199"/>
      <c r="E1632" s="174"/>
      <c r="H1632" s="207"/>
    </row>
    <row r="1633" spans="4:8" ht="15">
      <c r="D1633" s="199"/>
      <c r="E1633" s="174"/>
      <c r="H1633" s="207"/>
    </row>
    <row r="1634" spans="4:8" ht="15">
      <c r="D1634" s="199"/>
      <c r="E1634" s="174"/>
      <c r="H1634" s="207"/>
    </row>
    <row r="1635" spans="4:8" ht="15">
      <c r="D1635" s="199"/>
      <c r="E1635" s="174"/>
      <c r="H1635" s="207"/>
    </row>
    <row r="1636" spans="4:8" ht="15">
      <c r="D1636" s="199"/>
      <c r="E1636" s="174"/>
      <c r="H1636" s="207"/>
    </row>
    <row r="1637" spans="4:8" ht="15">
      <c r="D1637" s="199"/>
      <c r="E1637" s="174"/>
      <c r="H1637" s="207"/>
    </row>
    <row r="1638" spans="4:8" ht="15">
      <c r="D1638" s="199"/>
      <c r="E1638" s="174"/>
      <c r="H1638" s="207"/>
    </row>
    <row r="1639" spans="4:8" ht="15">
      <c r="D1639" s="199"/>
      <c r="E1639" s="174"/>
      <c r="H1639" s="207"/>
    </row>
    <row r="1640" spans="4:8" ht="15">
      <c r="D1640" s="199"/>
      <c r="E1640" s="174"/>
      <c r="H1640" s="207"/>
    </row>
    <row r="1641" spans="4:8" ht="15">
      <c r="D1641" s="199"/>
      <c r="E1641" s="174"/>
      <c r="H1641" s="207"/>
    </row>
    <row r="1642" spans="4:8" ht="15">
      <c r="D1642" s="199"/>
      <c r="E1642" s="174"/>
      <c r="H1642" s="207"/>
    </row>
    <row r="1643" spans="4:8" ht="15">
      <c r="D1643" s="199"/>
      <c r="E1643" s="174"/>
      <c r="H1643" s="200"/>
    </row>
    <row r="1644" spans="4:8" ht="15">
      <c r="D1644" s="199"/>
      <c r="E1644" s="174"/>
      <c r="H1644" s="200"/>
    </row>
    <row r="1645" spans="4:8" ht="15">
      <c r="D1645" s="199"/>
      <c r="E1645" s="174"/>
      <c r="H1645" s="200"/>
    </row>
    <row r="1646" spans="4:8" ht="15">
      <c r="D1646" s="199"/>
      <c r="E1646" s="174"/>
      <c r="H1646" s="200"/>
    </row>
    <row r="1647" spans="4:8" ht="15">
      <c r="D1647" s="199"/>
      <c r="E1647" s="174"/>
      <c r="H1647" s="200"/>
    </row>
    <row r="1648" spans="4:8" ht="15">
      <c r="D1648" s="199"/>
      <c r="E1648" s="174"/>
      <c r="H1648" s="200"/>
    </row>
    <row r="1649" spans="4:8" ht="15">
      <c r="D1649" s="199"/>
      <c r="E1649" s="174"/>
      <c r="H1649" s="200"/>
    </row>
    <row r="1650" spans="4:8" ht="15">
      <c r="D1650" s="199"/>
      <c r="E1650" s="174"/>
      <c r="H1650" s="200"/>
    </row>
    <row r="1651" spans="4:8" ht="15">
      <c r="D1651" s="199"/>
      <c r="E1651" s="174"/>
      <c r="H1651" s="200"/>
    </row>
    <row r="1652" spans="4:8" ht="15">
      <c r="D1652" s="199"/>
      <c r="E1652" s="174"/>
      <c r="H1652" s="200"/>
    </row>
    <row r="1653" spans="4:8" ht="15">
      <c r="D1653" s="199"/>
      <c r="E1653" s="174"/>
      <c r="H1653" s="200"/>
    </row>
    <row r="1654" spans="4:8" ht="15">
      <c r="D1654" s="199"/>
      <c r="E1654" s="174"/>
      <c r="H1654" s="200"/>
    </row>
    <row r="1655" spans="4:8" ht="15">
      <c r="D1655" s="199"/>
      <c r="E1655" s="174"/>
      <c r="H1655" s="200"/>
    </row>
    <row r="1656" spans="4:8" ht="15">
      <c r="D1656" s="199"/>
      <c r="E1656" s="174"/>
      <c r="H1656" s="200"/>
    </row>
    <row r="1657" spans="4:5" ht="15">
      <c r="D1657" s="199"/>
      <c r="E1657" s="174"/>
    </row>
    <row r="1658" spans="4:5" ht="15">
      <c r="D1658" s="199"/>
      <c r="E1658" s="174"/>
    </row>
    <row r="1659" spans="4:5" ht="15">
      <c r="D1659" s="199"/>
      <c r="E1659" s="174"/>
    </row>
    <row r="1660" spans="4:5" ht="15">
      <c r="D1660" s="199"/>
      <c r="E1660" s="174"/>
    </row>
    <row r="1661" spans="4:5" ht="15">
      <c r="D1661" s="199"/>
      <c r="E1661" s="174"/>
    </row>
    <row r="1662" spans="4:5" ht="15">
      <c r="D1662" s="199"/>
      <c r="E1662" s="174"/>
    </row>
    <row r="1663" spans="4:5" ht="15">
      <c r="D1663" s="199"/>
      <c r="E1663" s="174"/>
    </row>
    <row r="1664" spans="4:5" ht="15">
      <c r="D1664" s="199"/>
      <c r="E1664" s="174"/>
    </row>
    <row r="1665" spans="4:5" ht="15">
      <c r="D1665" s="199"/>
      <c r="E1665" s="174"/>
    </row>
    <row r="1666" spans="4:5" ht="15">
      <c r="D1666" s="199"/>
      <c r="E1666" s="174"/>
    </row>
    <row r="1667" spans="4:5" ht="15">
      <c r="D1667" s="199"/>
      <c r="E1667" s="174"/>
    </row>
    <row r="1668" spans="4:5" ht="15">
      <c r="D1668" s="199"/>
      <c r="E1668" s="174"/>
    </row>
    <row r="1669" spans="4:5" ht="15">
      <c r="D1669" s="199"/>
      <c r="E1669" s="174"/>
    </row>
    <row r="1670" spans="4:5" ht="15">
      <c r="D1670" s="199"/>
      <c r="E1670" s="174"/>
    </row>
    <row r="1671" spans="4:5" ht="15">
      <c r="D1671" s="199"/>
      <c r="E1671" s="174"/>
    </row>
    <row r="1672" spans="4:5" ht="15">
      <c r="D1672" s="199"/>
      <c r="E1672" s="174"/>
    </row>
    <row r="1673" spans="4:5" ht="15">
      <c r="D1673" s="199"/>
      <c r="E1673" s="174"/>
    </row>
    <row r="1674" spans="4:5" ht="15">
      <c r="D1674" s="199"/>
      <c r="E1674" s="174"/>
    </row>
    <row r="1675" spans="4:5" ht="15">
      <c r="D1675" s="199"/>
      <c r="E1675" s="174"/>
    </row>
    <row r="1676" spans="4:5" ht="15">
      <c r="D1676" s="199"/>
      <c r="E1676" s="174"/>
    </row>
    <row r="1677" spans="4:5" ht="15">
      <c r="D1677" s="199"/>
      <c r="E1677" s="174"/>
    </row>
    <row r="1678" ht="15">
      <c r="D1678" s="199"/>
    </row>
    <row r="1679" ht="15">
      <c r="D1679" s="199"/>
    </row>
    <row r="1680" ht="15">
      <c r="D1680" s="199"/>
    </row>
    <row r="1681" ht="15">
      <c r="D1681" s="199"/>
    </row>
    <row r="1682" ht="15">
      <c r="D1682" s="199"/>
    </row>
    <row r="1683" ht="15">
      <c r="D1683" s="199"/>
    </row>
    <row r="1684" ht="15">
      <c r="D1684" s="199"/>
    </row>
    <row r="1685" ht="15">
      <c r="D1685" s="199"/>
    </row>
    <row r="1686" ht="15">
      <c r="D1686" s="199"/>
    </row>
    <row r="1687" ht="15">
      <c r="D1687" s="199"/>
    </row>
    <row r="1688" ht="15">
      <c r="D1688" s="199"/>
    </row>
    <row r="1689" ht="15">
      <c r="D1689" s="199"/>
    </row>
    <row r="1690" ht="15">
      <c r="D1690" s="199"/>
    </row>
    <row r="1691" ht="15">
      <c r="D1691" s="199"/>
    </row>
    <row r="1692" ht="15">
      <c r="D1692" s="199"/>
    </row>
    <row r="1693" ht="15">
      <c r="D1693" s="199"/>
    </row>
    <row r="1694" ht="15">
      <c r="D1694" s="199"/>
    </row>
    <row r="1695" ht="15">
      <c r="D1695" s="199"/>
    </row>
    <row r="1696" ht="15">
      <c r="D1696" s="199"/>
    </row>
    <row r="1697" ht="15">
      <c r="D1697" s="199"/>
    </row>
    <row r="1698" ht="15">
      <c r="D1698" s="199"/>
    </row>
    <row r="1699" ht="15">
      <c r="D1699" s="199"/>
    </row>
    <row r="1700" ht="15">
      <c r="D1700" s="199"/>
    </row>
    <row r="1701" ht="15">
      <c r="D1701" s="199"/>
    </row>
    <row r="1702" ht="15">
      <c r="D1702" s="199"/>
    </row>
    <row r="1703" ht="15">
      <c r="D1703" s="199"/>
    </row>
    <row r="1704" ht="15">
      <c r="D1704" s="199"/>
    </row>
    <row r="1705" ht="15">
      <c r="D1705" s="199"/>
    </row>
    <row r="1706" ht="15">
      <c r="D1706" s="199"/>
    </row>
    <row r="1707" ht="15">
      <c r="D1707" s="199"/>
    </row>
    <row r="1708" ht="15">
      <c r="D1708" s="199"/>
    </row>
    <row r="1709" ht="15">
      <c r="D1709" s="199"/>
    </row>
    <row r="1710" ht="15">
      <c r="D1710" s="199"/>
    </row>
    <row r="1711" ht="15">
      <c r="D1711" s="199"/>
    </row>
    <row r="1712" ht="15">
      <c r="D1712" s="199"/>
    </row>
    <row r="1713" ht="15">
      <c r="D1713" s="199"/>
    </row>
    <row r="1714" ht="15">
      <c r="D1714" s="199"/>
    </row>
    <row r="1715" ht="15">
      <c r="D1715" s="199"/>
    </row>
    <row r="1716" ht="15">
      <c r="D1716" s="199"/>
    </row>
    <row r="1717" ht="15">
      <c r="D1717" s="199"/>
    </row>
    <row r="1718" ht="15">
      <c r="D1718" s="199"/>
    </row>
    <row r="1719" ht="15">
      <c r="D1719" s="199"/>
    </row>
    <row r="1720" ht="15">
      <c r="D1720" s="199"/>
    </row>
    <row r="1721" ht="15">
      <c r="D1721" s="199"/>
    </row>
    <row r="1722" ht="15">
      <c r="D1722" s="199"/>
    </row>
    <row r="1723" ht="15">
      <c r="D1723" s="199"/>
    </row>
    <row r="1724" ht="15">
      <c r="D1724" s="199"/>
    </row>
    <row r="1725" ht="15">
      <c r="D1725" s="199"/>
    </row>
    <row r="1726" ht="15">
      <c r="D1726" s="199"/>
    </row>
    <row r="1727" ht="15">
      <c r="D1727" s="199"/>
    </row>
    <row r="1728" ht="15">
      <c r="D1728" s="199"/>
    </row>
    <row r="1729" ht="15">
      <c r="D1729" s="199"/>
    </row>
    <row r="1730" ht="15">
      <c r="D1730" s="199"/>
    </row>
    <row r="1731" ht="15">
      <c r="D1731" s="199"/>
    </row>
    <row r="1732" ht="15">
      <c r="D1732" s="199"/>
    </row>
    <row r="1733" ht="15">
      <c r="D1733" s="199"/>
    </row>
    <row r="1734" ht="15">
      <c r="D1734" s="199"/>
    </row>
    <row r="1735" ht="15">
      <c r="D1735" s="199"/>
    </row>
    <row r="1736" ht="15">
      <c r="D1736" s="199"/>
    </row>
    <row r="1737" ht="15">
      <c r="D1737" s="199"/>
    </row>
    <row r="1738" ht="15">
      <c r="D1738" s="199"/>
    </row>
    <row r="1739" ht="15">
      <c r="D1739" s="199"/>
    </row>
    <row r="1740" ht="15">
      <c r="D1740" s="199"/>
    </row>
    <row r="1741" ht="15">
      <c r="D1741" s="199"/>
    </row>
    <row r="1742" ht="15">
      <c r="D1742" s="199"/>
    </row>
    <row r="1743" ht="15">
      <c r="D1743" s="199"/>
    </row>
    <row r="1744" ht="15">
      <c r="D1744" s="199"/>
    </row>
    <row r="1745" ht="15">
      <c r="D1745" s="199"/>
    </row>
    <row r="1746" ht="15">
      <c r="D1746" s="199"/>
    </row>
    <row r="1747" ht="15">
      <c r="D1747" s="199"/>
    </row>
    <row r="1748" ht="15">
      <c r="D1748" s="199"/>
    </row>
    <row r="1749" ht="15">
      <c r="D1749" s="199"/>
    </row>
    <row r="1750" ht="15">
      <c r="D1750" s="199"/>
    </row>
    <row r="1751" ht="15">
      <c r="D1751" s="199"/>
    </row>
    <row r="1752" ht="15">
      <c r="D1752" s="199"/>
    </row>
    <row r="1753" ht="15">
      <c r="D1753" s="199"/>
    </row>
    <row r="1754" ht="15">
      <c r="D1754" s="199"/>
    </row>
    <row r="1755" ht="15">
      <c r="D1755" s="199"/>
    </row>
    <row r="1756" ht="15">
      <c r="D1756" s="199"/>
    </row>
    <row r="1757" ht="15">
      <c r="D1757" s="199"/>
    </row>
    <row r="1758" ht="15">
      <c r="D1758" s="199"/>
    </row>
    <row r="1759" ht="15">
      <c r="D1759" s="199"/>
    </row>
    <row r="1760" ht="15">
      <c r="D1760" s="199"/>
    </row>
    <row r="1761" ht="15">
      <c r="D1761" s="199"/>
    </row>
    <row r="1762" ht="15">
      <c r="D1762" s="199"/>
    </row>
    <row r="1763" ht="15">
      <c r="D1763" s="199"/>
    </row>
    <row r="1764" ht="15">
      <c r="D1764" s="199"/>
    </row>
    <row r="1765" ht="15">
      <c r="D1765" s="199"/>
    </row>
    <row r="1766" ht="15">
      <c r="D1766" s="199"/>
    </row>
    <row r="1767" ht="15">
      <c r="D1767" s="199"/>
    </row>
    <row r="1768" ht="15">
      <c r="D1768" s="199"/>
    </row>
    <row r="1769" ht="15">
      <c r="D1769" s="199"/>
    </row>
    <row r="1770" ht="15">
      <c r="D1770" s="199"/>
    </row>
    <row r="1771" ht="15">
      <c r="D1771" s="199"/>
    </row>
    <row r="1772" ht="15">
      <c r="D1772" s="199"/>
    </row>
    <row r="1773" ht="15">
      <c r="D1773" s="199"/>
    </row>
    <row r="1774" ht="15">
      <c r="D1774" s="199"/>
    </row>
    <row r="1775" ht="15">
      <c r="D1775" s="199"/>
    </row>
    <row r="1776" ht="15">
      <c r="D1776" s="199"/>
    </row>
    <row r="1777" ht="15">
      <c r="D1777" s="199"/>
    </row>
    <row r="1778" ht="15">
      <c r="D1778" s="199"/>
    </row>
    <row r="1779" ht="15">
      <c r="D1779" s="199"/>
    </row>
    <row r="1780" ht="15">
      <c r="D1780" s="199"/>
    </row>
    <row r="1781" ht="15">
      <c r="D1781" s="199"/>
    </row>
    <row r="1782" ht="15">
      <c r="D1782" s="199"/>
    </row>
    <row r="1783" ht="15">
      <c r="D1783" s="199"/>
    </row>
    <row r="1784" ht="15">
      <c r="D1784" s="199"/>
    </row>
    <row r="1785" ht="15">
      <c r="D1785" s="199"/>
    </row>
    <row r="1786" ht="15">
      <c r="D1786" s="199"/>
    </row>
    <row r="1787" ht="15">
      <c r="D1787" s="199"/>
    </row>
    <row r="1788" ht="15">
      <c r="D1788" s="199"/>
    </row>
    <row r="1789" ht="15">
      <c r="D1789" s="199"/>
    </row>
    <row r="1790" ht="15">
      <c r="D1790" s="199"/>
    </row>
    <row r="1791" ht="15">
      <c r="D1791" s="199"/>
    </row>
    <row r="1792" ht="15">
      <c r="D1792" s="199"/>
    </row>
    <row r="1793" ht="15">
      <c r="D1793" s="199"/>
    </row>
    <row r="1794" ht="15">
      <c r="D1794" s="199"/>
    </row>
    <row r="1795" ht="15">
      <c r="D1795" s="199"/>
    </row>
    <row r="1796" ht="15">
      <c r="D1796" s="199"/>
    </row>
    <row r="1797" ht="15">
      <c r="D1797" s="199"/>
    </row>
    <row r="1798" ht="15">
      <c r="D1798" s="199"/>
    </row>
    <row r="1799" ht="15">
      <c r="D1799" s="199"/>
    </row>
    <row r="1800" ht="15">
      <c r="D1800" s="199"/>
    </row>
    <row r="1801" ht="15">
      <c r="D1801" s="199"/>
    </row>
    <row r="1802" ht="15">
      <c r="D1802" s="199"/>
    </row>
    <row r="1803" ht="15">
      <c r="D1803" s="199"/>
    </row>
    <row r="1804" ht="15">
      <c r="D1804" s="199"/>
    </row>
    <row r="1805" ht="15">
      <c r="D1805" s="199"/>
    </row>
    <row r="1806" ht="15">
      <c r="D1806" s="199"/>
    </row>
    <row r="1807" ht="15">
      <c r="D1807" s="199"/>
    </row>
    <row r="1808" ht="15">
      <c r="D1808" s="199"/>
    </row>
    <row r="1809" ht="15">
      <c r="D1809" s="199"/>
    </row>
    <row r="1810" ht="15">
      <c r="D1810" s="199"/>
    </row>
    <row r="1811" ht="15">
      <c r="D1811" s="199"/>
    </row>
    <row r="1812" ht="15">
      <c r="D1812" s="199"/>
    </row>
    <row r="1813" ht="15">
      <c r="D1813" s="199"/>
    </row>
    <row r="1814" ht="15">
      <c r="D1814" s="199"/>
    </row>
    <row r="1815" ht="15">
      <c r="D1815" s="199"/>
    </row>
    <row r="1816" ht="15">
      <c r="D1816" s="199"/>
    </row>
    <row r="1817" ht="15">
      <c r="D1817" s="199"/>
    </row>
    <row r="1818" ht="15">
      <c r="D1818" s="199"/>
    </row>
    <row r="1819" ht="15">
      <c r="D1819" s="199"/>
    </row>
    <row r="1820" ht="15">
      <c r="D1820" s="199"/>
    </row>
    <row r="1821" ht="15">
      <c r="D1821" s="199"/>
    </row>
    <row r="1822" ht="15">
      <c r="D1822" s="199"/>
    </row>
    <row r="1823" ht="15">
      <c r="D1823" s="199"/>
    </row>
    <row r="1824" ht="15">
      <c r="D1824" s="199"/>
    </row>
    <row r="1825" ht="15">
      <c r="D1825" s="199"/>
    </row>
    <row r="1826" ht="15">
      <c r="D1826" s="199"/>
    </row>
    <row r="1827" ht="15">
      <c r="D1827" s="199"/>
    </row>
    <row r="1828" ht="15">
      <c r="D1828" s="199"/>
    </row>
    <row r="1829" ht="15">
      <c r="D1829" s="199"/>
    </row>
    <row r="1830" ht="15">
      <c r="D1830" s="199"/>
    </row>
    <row r="1831" ht="15">
      <c r="D1831" s="199"/>
    </row>
    <row r="1832" ht="15">
      <c r="D1832" s="199"/>
    </row>
    <row r="1833" ht="15">
      <c r="D1833" s="199"/>
    </row>
    <row r="1834" ht="15">
      <c r="D1834" s="199"/>
    </row>
    <row r="1835" ht="15">
      <c r="D1835" s="199"/>
    </row>
    <row r="1836" ht="15">
      <c r="D1836" s="199"/>
    </row>
    <row r="1837" ht="15">
      <c r="D1837" s="199"/>
    </row>
    <row r="1838" ht="15">
      <c r="D1838" s="199"/>
    </row>
    <row r="1839" ht="15">
      <c r="D1839" s="199"/>
    </row>
    <row r="1840" ht="15">
      <c r="D1840" s="199"/>
    </row>
    <row r="1841" ht="15">
      <c r="D1841" s="199"/>
    </row>
    <row r="1842" ht="15">
      <c r="D1842" s="199"/>
    </row>
    <row r="1843" ht="15">
      <c r="D1843" s="199"/>
    </row>
    <row r="1844" ht="15">
      <c r="D1844" s="199"/>
    </row>
    <row r="1845" ht="15">
      <c r="D1845" s="199"/>
    </row>
    <row r="1846" ht="15">
      <c r="D1846" s="199"/>
    </row>
    <row r="1847" ht="15">
      <c r="D1847" s="199"/>
    </row>
    <row r="1848" ht="15">
      <c r="D1848" s="199"/>
    </row>
    <row r="1849" ht="15">
      <c r="D1849" s="199"/>
    </row>
    <row r="1850" ht="15">
      <c r="D1850" s="199"/>
    </row>
    <row r="1851" ht="15">
      <c r="D1851" s="199"/>
    </row>
    <row r="1852" ht="15">
      <c r="D1852" s="199"/>
    </row>
    <row r="1853" ht="15">
      <c r="D1853" s="199"/>
    </row>
    <row r="1854" ht="15">
      <c r="D1854" s="199"/>
    </row>
    <row r="1855" ht="15">
      <c r="D1855" s="199"/>
    </row>
    <row r="1856" ht="15">
      <c r="D1856" s="199"/>
    </row>
    <row r="1857" ht="15">
      <c r="D1857" s="199"/>
    </row>
    <row r="1858" ht="15">
      <c r="D1858" s="199"/>
    </row>
    <row r="1859" ht="15">
      <c r="D1859" s="199"/>
    </row>
    <row r="1860" ht="15">
      <c r="D1860" s="199"/>
    </row>
    <row r="1861" ht="15">
      <c r="D1861" s="199"/>
    </row>
    <row r="1862" ht="15">
      <c r="D1862" s="199"/>
    </row>
    <row r="1863" ht="15">
      <c r="D1863" s="199"/>
    </row>
    <row r="1864" ht="15">
      <c r="D1864" s="199"/>
    </row>
    <row r="1865" ht="15">
      <c r="D1865" s="199"/>
    </row>
    <row r="1866" ht="15">
      <c r="D1866" s="199"/>
    </row>
    <row r="1867" ht="15">
      <c r="D1867" s="199"/>
    </row>
    <row r="1868" ht="15">
      <c r="D1868" s="199"/>
    </row>
    <row r="1869" ht="15">
      <c r="D1869" s="199"/>
    </row>
    <row r="1870" ht="15">
      <c r="D1870" s="199"/>
    </row>
    <row r="1871" ht="15">
      <c r="D1871" s="199"/>
    </row>
    <row r="1872" ht="15">
      <c r="D1872" s="199"/>
    </row>
    <row r="1873" ht="15">
      <c r="D1873" s="199"/>
    </row>
    <row r="1874" ht="15">
      <c r="D1874" s="199"/>
    </row>
    <row r="1875" ht="15">
      <c r="D1875" s="199"/>
    </row>
    <row r="1876" ht="15">
      <c r="D1876" s="199"/>
    </row>
    <row r="1877" ht="15">
      <c r="D1877" s="199"/>
    </row>
    <row r="1878" ht="15">
      <c r="D1878" s="199"/>
    </row>
    <row r="1879" ht="15">
      <c r="D1879" s="199"/>
    </row>
    <row r="1880" ht="15">
      <c r="D1880" s="199"/>
    </row>
    <row r="1881" ht="15">
      <c r="D1881" s="199"/>
    </row>
    <row r="1882" ht="15">
      <c r="D1882" s="199"/>
    </row>
    <row r="1883" ht="15">
      <c r="D1883" s="199"/>
    </row>
    <row r="1884" ht="15">
      <c r="D1884" s="199"/>
    </row>
    <row r="1885" ht="15">
      <c r="D1885" s="199"/>
    </row>
    <row r="1886" ht="15">
      <c r="D1886" s="199"/>
    </row>
    <row r="1887" ht="15">
      <c r="D1887" s="199"/>
    </row>
    <row r="1888" ht="15">
      <c r="D1888" s="199"/>
    </row>
    <row r="1889" ht="15">
      <c r="D1889" s="199"/>
    </row>
    <row r="1890" ht="15">
      <c r="D1890" s="199"/>
    </row>
    <row r="1891" ht="15">
      <c r="D1891" s="199"/>
    </row>
    <row r="1892" ht="15">
      <c r="D1892" s="199"/>
    </row>
    <row r="1893" ht="15">
      <c r="D1893" s="199"/>
    </row>
    <row r="1894" ht="15">
      <c r="D1894" s="199"/>
    </row>
    <row r="1895" ht="15">
      <c r="D1895" s="199"/>
    </row>
    <row r="1896" ht="15">
      <c r="D1896" s="199"/>
    </row>
    <row r="1897" ht="15">
      <c r="D1897" s="199"/>
    </row>
    <row r="1898" ht="15">
      <c r="D1898" s="199"/>
    </row>
    <row r="1899" ht="15">
      <c r="D1899" s="199"/>
    </row>
    <row r="1900" ht="15">
      <c r="D1900" s="199"/>
    </row>
    <row r="1901" ht="15">
      <c r="D1901" s="199"/>
    </row>
    <row r="1902" ht="15">
      <c r="D1902" s="199"/>
    </row>
    <row r="1903" ht="15">
      <c r="D1903" s="199"/>
    </row>
    <row r="1904" ht="15">
      <c r="D1904" s="199"/>
    </row>
    <row r="1905" ht="15">
      <c r="D1905" s="199"/>
    </row>
    <row r="1906" ht="15">
      <c r="D1906" s="199"/>
    </row>
    <row r="1907" ht="15">
      <c r="D1907" s="199"/>
    </row>
    <row r="1908" ht="15">
      <c r="D1908" s="199"/>
    </row>
    <row r="1909" ht="15">
      <c r="D1909" s="199"/>
    </row>
    <row r="1910" ht="15">
      <c r="D1910" s="199"/>
    </row>
    <row r="1911" ht="15">
      <c r="D1911" s="199"/>
    </row>
    <row r="1912" ht="15">
      <c r="D1912" s="199"/>
    </row>
    <row r="1913" ht="15">
      <c r="D1913" s="199"/>
    </row>
    <row r="1914" ht="15">
      <c r="D1914" s="199"/>
    </row>
    <row r="1915" ht="15">
      <c r="D1915" s="199"/>
    </row>
    <row r="1916" ht="15">
      <c r="D1916" s="199"/>
    </row>
    <row r="1917" ht="15">
      <c r="D1917" s="199"/>
    </row>
    <row r="1918" ht="15">
      <c r="D1918" s="199"/>
    </row>
    <row r="1919" ht="15">
      <c r="D1919" s="199"/>
    </row>
    <row r="1920" ht="15">
      <c r="D1920" s="199"/>
    </row>
    <row r="1921" ht="15">
      <c r="D1921" s="199"/>
    </row>
    <row r="1922" ht="15">
      <c r="D1922" s="199"/>
    </row>
    <row r="1923" ht="15">
      <c r="D1923" s="199"/>
    </row>
    <row r="1924" ht="15">
      <c r="D1924" s="199"/>
    </row>
    <row r="1925" ht="15">
      <c r="D1925" s="199"/>
    </row>
    <row r="1926" ht="15">
      <c r="D1926" s="199"/>
    </row>
    <row r="1927" ht="15">
      <c r="D1927" s="199"/>
    </row>
    <row r="1928" ht="15">
      <c r="D1928" s="199"/>
    </row>
    <row r="1929" ht="15">
      <c r="D1929" s="199"/>
    </row>
    <row r="1930" ht="15">
      <c r="D1930" s="199"/>
    </row>
    <row r="1931" ht="15">
      <c r="D1931" s="199"/>
    </row>
    <row r="1932" ht="15">
      <c r="D1932" s="199"/>
    </row>
    <row r="1933" ht="15">
      <c r="D1933" s="199"/>
    </row>
    <row r="1934" ht="15">
      <c r="D1934" s="199"/>
    </row>
    <row r="1935" ht="15">
      <c r="D1935" s="199"/>
    </row>
    <row r="1936" ht="15">
      <c r="D1936" s="199"/>
    </row>
    <row r="1937" ht="15">
      <c r="D1937" s="199"/>
    </row>
    <row r="1938" ht="15">
      <c r="D1938" s="199"/>
    </row>
    <row r="1939" ht="15">
      <c r="D1939" s="199"/>
    </row>
    <row r="1940" ht="15">
      <c r="D1940" s="199"/>
    </row>
    <row r="1941" ht="15">
      <c r="D1941" s="199"/>
    </row>
    <row r="1942" ht="15">
      <c r="D1942" s="199"/>
    </row>
    <row r="1943" ht="15">
      <c r="D1943" s="199"/>
    </row>
    <row r="1944" ht="15">
      <c r="D1944" s="199"/>
    </row>
    <row r="1945" ht="15">
      <c r="D1945" s="199"/>
    </row>
    <row r="1946" ht="15">
      <c r="D1946" s="199"/>
    </row>
    <row r="1947" ht="15">
      <c r="D1947" s="199"/>
    </row>
    <row r="1948" ht="15">
      <c r="D1948" s="199"/>
    </row>
    <row r="1949" ht="15">
      <c r="D1949" s="199"/>
    </row>
    <row r="1950" ht="15">
      <c r="D1950" s="199"/>
    </row>
    <row r="1951" ht="15">
      <c r="D1951" s="199"/>
    </row>
    <row r="1952" ht="15">
      <c r="D1952" s="199"/>
    </row>
    <row r="1953" ht="15">
      <c r="D1953" s="199"/>
    </row>
    <row r="1954" ht="15">
      <c r="D1954" s="199"/>
    </row>
    <row r="1955" ht="15">
      <c r="D1955" s="199"/>
    </row>
    <row r="1956" ht="15">
      <c r="D1956" s="199"/>
    </row>
    <row r="1957" ht="15">
      <c r="D1957" s="199"/>
    </row>
    <row r="1958" ht="15">
      <c r="D1958" s="199"/>
    </row>
    <row r="1959" ht="15">
      <c r="D1959" s="199"/>
    </row>
    <row r="1960" ht="15">
      <c r="D1960" s="199"/>
    </row>
    <row r="1961" ht="15">
      <c r="D1961" s="199"/>
    </row>
    <row r="1962" ht="15">
      <c r="D1962" s="199"/>
    </row>
    <row r="1963" ht="15">
      <c r="D1963" s="199"/>
    </row>
    <row r="1964" ht="15">
      <c r="D1964" s="199"/>
    </row>
    <row r="1965" ht="15">
      <c r="D1965" s="199"/>
    </row>
    <row r="1966" ht="15">
      <c r="D1966" s="199"/>
    </row>
    <row r="1967" ht="15">
      <c r="D1967" s="199"/>
    </row>
    <row r="1968" ht="15">
      <c r="D1968" s="199"/>
    </row>
    <row r="1969" ht="15">
      <c r="D1969" s="199"/>
    </row>
    <row r="1970" ht="15">
      <c r="D1970" s="199"/>
    </row>
    <row r="1971" ht="15">
      <c r="D1971" s="199"/>
    </row>
    <row r="1972" ht="15">
      <c r="D1972" s="199"/>
    </row>
    <row r="1973" ht="15">
      <c r="D1973" s="199"/>
    </row>
    <row r="1974" ht="15">
      <c r="D1974" s="199"/>
    </row>
    <row r="1975" ht="15">
      <c r="D1975" s="199"/>
    </row>
    <row r="1976" ht="15">
      <c r="D1976" s="199"/>
    </row>
    <row r="1977" ht="15">
      <c r="D1977" s="199"/>
    </row>
    <row r="1978" ht="15">
      <c r="D1978" s="199"/>
    </row>
    <row r="1979" ht="15">
      <c r="D1979" s="199"/>
    </row>
    <row r="1980" ht="15">
      <c r="D1980" s="199"/>
    </row>
    <row r="1981" ht="15">
      <c r="D1981" s="199"/>
    </row>
    <row r="1982" ht="15">
      <c r="D1982" s="199"/>
    </row>
    <row r="1983" ht="15">
      <c r="D1983" s="199"/>
    </row>
    <row r="1984" ht="15">
      <c r="D1984" s="199"/>
    </row>
    <row r="1985" ht="15">
      <c r="D1985" s="199"/>
    </row>
    <row r="1986" ht="15">
      <c r="D1986" s="199"/>
    </row>
    <row r="1987" ht="15">
      <c r="D1987" s="199"/>
    </row>
    <row r="1988" ht="15">
      <c r="D1988" s="199"/>
    </row>
    <row r="1989" ht="15">
      <c r="D1989" s="199"/>
    </row>
    <row r="1990" ht="15">
      <c r="D1990" s="199"/>
    </row>
    <row r="1991" ht="15">
      <c r="D1991" s="199"/>
    </row>
    <row r="1992" ht="15">
      <c r="D1992" s="199"/>
    </row>
    <row r="1993" ht="15">
      <c r="D1993" s="199"/>
    </row>
    <row r="1994" ht="15">
      <c r="D1994" s="199"/>
    </row>
    <row r="1995" ht="15">
      <c r="D1995" s="199"/>
    </row>
    <row r="1996" ht="15">
      <c r="D1996" s="199"/>
    </row>
    <row r="1997" ht="15">
      <c r="D1997" s="199"/>
    </row>
    <row r="1998" ht="15">
      <c r="D1998" s="199"/>
    </row>
    <row r="1999" ht="15">
      <c r="D1999" s="199"/>
    </row>
    <row r="2000" ht="15">
      <c r="D2000" s="199"/>
    </row>
    <row r="2001" ht="15">
      <c r="D2001" s="199"/>
    </row>
    <row r="2002" ht="15">
      <c r="D2002" s="199"/>
    </row>
    <row r="2003" ht="15">
      <c r="D2003" s="199"/>
    </row>
    <row r="2004" ht="15">
      <c r="D2004" s="199"/>
    </row>
    <row r="2005" ht="15">
      <c r="D2005" s="199"/>
    </row>
    <row r="2006" ht="15">
      <c r="D2006" s="199"/>
    </row>
    <row r="2007" ht="15">
      <c r="D2007" s="199"/>
    </row>
    <row r="2008" ht="15">
      <c r="D2008" s="199"/>
    </row>
    <row r="2009" ht="15">
      <c r="D2009" s="199"/>
    </row>
    <row r="2010" ht="15">
      <c r="D2010" s="199"/>
    </row>
  </sheetData>
  <sheetProtection password="C61A" sheet="1" objects="1" scenarios="1" selectLockedCells="1" selectUnlockedCells="1"/>
  <conditionalFormatting sqref="HK305:IV334">
    <cfRule type="expression" priority="24" dxfId="112" stopIfTrue="1">
      <formula>AND(#REF!&lt;&gt;"x",HK305&lt;&gt;AE305)</formula>
    </cfRule>
  </conditionalFormatting>
  <conditionalFormatting sqref="HB305:HJ334 HB232:IV304 HB335:IV347 HB379:IV390">
    <cfRule type="expression" priority="25" dxfId="112" stopIfTrue="1">
      <formula>AND(#REF!&lt;&gt;"x",HB232&lt;&gt;W232)</formula>
    </cfRule>
  </conditionalFormatting>
  <conditionalFormatting sqref="M379:EU390 L379:L380 K379:K390 K305:EZ334 K232:EU304 K335:EU347">
    <cfRule type="expression" priority="26" dxfId="112" stopIfTrue="1">
      <formula>AND(#REF!&lt;&gt;"x",K232&lt;&gt;U232)</formula>
    </cfRule>
  </conditionalFormatting>
  <conditionalFormatting sqref="B211:B219 B220:C225">
    <cfRule type="expression" priority="27" dxfId="112" stopIfTrue="1">
      <formula>AND(#REF!&lt;&gt;"x",B211&lt;&gt;M233)</formula>
    </cfRule>
  </conditionalFormatting>
  <conditionalFormatting sqref="B304:C304">
    <cfRule type="expression" priority="28" dxfId="112" stopIfTrue="1">
      <formula>AND(#REF!&lt;&gt;"x",B304&lt;&gt;M308)</formula>
    </cfRule>
  </conditionalFormatting>
  <conditionalFormatting sqref="B308:C314 E230 D231:D232 E233:E245 E248:E271 D246:D247">
    <cfRule type="expression" priority="29" dxfId="112" stopIfTrue="1">
      <formula>AND(#REF!&lt;&gt;"x",B230&lt;&gt;M232)</formula>
    </cfRule>
  </conditionalFormatting>
  <conditionalFormatting sqref="B306:C306 D229 D233:D244 D248:D270">
    <cfRule type="expression" priority="30" dxfId="112" stopIfTrue="1">
      <formula>AND(#REF!&lt;&gt;"x",B229&lt;&gt;M232)</formula>
    </cfRule>
  </conditionalFormatting>
  <conditionalFormatting sqref="B301:C302">
    <cfRule type="expression" priority="31" dxfId="112" stopIfTrue="1">
      <formula>AND(#REF!&lt;&gt;"x",B301&lt;&gt;M306)</formula>
    </cfRule>
  </conditionalFormatting>
  <conditionalFormatting sqref="B285:C286">
    <cfRule type="expression" priority="32" dxfId="112" stopIfTrue="1">
      <formula>AND(#REF!&lt;&gt;"x",B285&lt;&gt;M295)</formula>
    </cfRule>
  </conditionalFormatting>
  <conditionalFormatting sqref="B227:C234 B248:C250">
    <cfRule type="expression" priority="33" dxfId="112" stopIfTrue="1">
      <formula>AND(#REF!&lt;&gt;"x",B227&lt;&gt;M248)</formula>
    </cfRule>
  </conditionalFormatting>
  <conditionalFormatting sqref="B208">
    <cfRule type="expression" priority="35" dxfId="112" stopIfTrue="1">
      <formula>AND(#REF!&lt;&gt;"x",B208&lt;&gt;M232)</formula>
    </cfRule>
  </conditionalFormatting>
  <conditionalFormatting sqref="B252:C254 B236:C247">
    <cfRule type="expression" priority="36" dxfId="112" stopIfTrue="1">
      <formula>AND(#REF!&lt;&gt;"x",B236&lt;&gt;M256)</formula>
    </cfRule>
  </conditionalFormatting>
  <conditionalFormatting sqref="B272:C283">
    <cfRule type="expression" priority="38" dxfId="112" stopIfTrue="1">
      <formula>AND(#REF!&lt;&gt;"x",B272&lt;&gt;M283)</formula>
    </cfRule>
  </conditionalFormatting>
  <conditionalFormatting sqref="B269:C270">
    <cfRule type="expression" priority="39" dxfId="112" stopIfTrue="1">
      <formula>AND(#REF!&lt;&gt;"x",B269&lt;&gt;M281)</formula>
    </cfRule>
  </conditionalFormatting>
  <conditionalFormatting sqref="B296:C299">
    <cfRule type="expression" priority="40" dxfId="112" stopIfTrue="1">
      <formula>AND(#REF!&lt;&gt;"x",B296&lt;&gt;M302)</formula>
    </cfRule>
  </conditionalFormatting>
  <conditionalFormatting sqref="B290:C294">
    <cfRule type="expression" priority="41" dxfId="112" stopIfTrue="1">
      <formula>AND(#REF!&lt;&gt;"x",B290&lt;&gt;M297)</formula>
    </cfRule>
  </conditionalFormatting>
  <conditionalFormatting sqref="B256:C257">
    <cfRule type="expression" priority="42" dxfId="112" stopIfTrue="1">
      <formula>AND(#REF!&lt;&gt;"x",B256&lt;&gt;M275)</formula>
    </cfRule>
  </conditionalFormatting>
  <conditionalFormatting sqref="B259:C259">
    <cfRule type="expression" priority="43" dxfId="112" stopIfTrue="1">
      <formula>AND(#REF!&lt;&gt;"x",B259&lt;&gt;M277)</formula>
    </cfRule>
  </conditionalFormatting>
  <conditionalFormatting sqref="B264:C265">
    <cfRule type="expression" priority="44" dxfId="112" stopIfTrue="1">
      <formula>AND(#REF!&lt;&gt;"x",B264&lt;&gt;M279)</formula>
    </cfRule>
  </conditionalFormatting>
  <conditionalFormatting sqref="B262:C262">
    <cfRule type="expression" priority="45" dxfId="112" stopIfTrue="1">
      <formula>AND(#REF!&lt;&gt;"x",B262&lt;&gt;M278)</formula>
    </cfRule>
  </conditionalFormatting>
  <conditionalFormatting sqref="D273:D333 B316:C333 E232 E247 B334:D335">
    <cfRule type="expression" priority="46" dxfId="112" stopIfTrue="1">
      <formula>AND(#REF!&lt;&gt;"x",B232&lt;&gt;M233)</formula>
    </cfRule>
  </conditionalFormatting>
  <conditionalFormatting sqref="B209">
    <cfRule type="expression" priority="52" dxfId="112" stopIfTrue="1">
      <formula>AND(#REF!&lt;&gt;"x",B209&lt;&gt;#REF!)</formula>
    </cfRule>
  </conditionalFormatting>
  <conditionalFormatting sqref="J219:J250 J386:J390 J252:J257 J259 J264:J265 J262 J269:J270 J272:J286 J290:J294 J288 J296:J347">
    <cfRule type="expression" priority="53" dxfId="112" stopIfTrue="1">
      <formula>AND(#REF!&lt;&gt;"x",J219&lt;&gt;#REF!)</formula>
    </cfRule>
  </conditionalFormatting>
  <conditionalFormatting sqref="B210">
    <cfRule type="expression" priority="58" dxfId="112" stopIfTrue="1">
      <formula>AND(#REF!&lt;&gt;"x",B210&lt;&gt;#REF!)</formula>
    </cfRule>
  </conditionalFormatting>
  <conditionalFormatting sqref="EV335:HA336 E246 E231 FA305:HA334">
    <cfRule type="expression" priority="63" dxfId="112" stopIfTrue="1">
      <formula>AND(#REF!&lt;&gt;"x",E231&lt;&gt;#REF!)</formula>
    </cfRule>
  </conditionalFormatting>
  <conditionalFormatting sqref="D245 D230">
    <cfRule type="expression" priority="67" dxfId="112" stopIfTrue="1">
      <formula>AND(#REF!&lt;&gt;"x",D230&lt;&gt;#REF!)</formula>
    </cfRule>
  </conditionalFormatting>
  <conditionalFormatting sqref="EV232:HA232 B336:D336">
    <cfRule type="expression" priority="69" dxfId="112" stopIfTrue="1">
      <formula>AND(#REF!&lt;&gt;"x",B232&lt;&gt;#REF!)</formula>
    </cfRule>
  </conditionalFormatting>
  <conditionalFormatting sqref="B226:C226">
    <cfRule type="expression" priority="76" dxfId="112" stopIfTrue="1">
      <formula>AND(#REF!&lt;&gt;"x",B226&lt;&gt;#REF!)</formula>
    </cfRule>
  </conditionalFormatting>
  <conditionalFormatting sqref="G597:H599 G540:G544 G505:G509 G512:G514 H9 G10:H33">
    <cfRule type="expression" priority="23" dxfId="113" stopIfTrue="1">
      <formula>OR(#REF!&gt;0,#REF!&lt;0)</formula>
    </cfRule>
  </conditionalFormatting>
  <conditionalFormatting sqref="E534:G536 C534:C544 G9:H9 H16 H23 H30">
    <cfRule type="expression" priority="22" dxfId="112" stopIfTrue="1">
      <formula>(#REF!&lt;&gt;0)</formula>
    </cfRule>
  </conditionalFormatting>
  <conditionalFormatting sqref="E537:G539">
    <cfRule type="expression" priority="21" dxfId="114" stopIfTrue="1">
      <formula>#REF!=2</formula>
    </cfRule>
  </conditionalFormatting>
  <conditionalFormatting sqref="I10 F232:I304 B337:D347 E305:I347 I260:I348 B379:H390 E274:E304">
    <cfRule type="expression" priority="19" dxfId="112" stopIfTrue="1">
      <formula>AND(#REF!&lt;&gt;"x",B10&lt;&gt;M10)</formula>
    </cfRule>
  </conditionalFormatting>
  <conditionalFormatting sqref="I12">
    <cfRule type="expression" priority="18" dxfId="112" stopIfTrue="1">
      <formula>AND(#REF!&lt;&gt;"x",I12&lt;&gt;T12)</formula>
    </cfRule>
  </conditionalFormatting>
  <conditionalFormatting sqref="I13">
    <cfRule type="expression" priority="17" dxfId="112" stopIfTrue="1">
      <formula>AND(#REF!&lt;&gt;"x",I13&lt;&gt;T13)</formula>
    </cfRule>
  </conditionalFormatting>
  <conditionalFormatting sqref="I16">
    <cfRule type="expression" priority="16" dxfId="112" stopIfTrue="1">
      <formula>AND(#REF!&lt;&gt;"x",I16&lt;&gt;T16)</formula>
    </cfRule>
  </conditionalFormatting>
  <conditionalFormatting sqref="I18">
    <cfRule type="expression" priority="15" dxfId="112" stopIfTrue="1">
      <formula>AND(#REF!&lt;&gt;"x",I18&lt;&gt;T18)</formula>
    </cfRule>
  </conditionalFormatting>
  <conditionalFormatting sqref="I19">
    <cfRule type="expression" priority="14" dxfId="112" stopIfTrue="1">
      <formula>AND(#REF!&lt;&gt;"x",I19&lt;&gt;T19)</formula>
    </cfRule>
  </conditionalFormatting>
  <conditionalFormatting sqref="I22">
    <cfRule type="expression" priority="13" dxfId="112" stopIfTrue="1">
      <formula>AND(#REF!&lt;&gt;"x",I22&lt;&gt;T22)</formula>
    </cfRule>
  </conditionalFormatting>
  <conditionalFormatting sqref="I24">
    <cfRule type="expression" priority="12" dxfId="112" stopIfTrue="1">
      <formula>AND(#REF!&lt;&gt;"x",I24&lt;&gt;T24)</formula>
    </cfRule>
  </conditionalFormatting>
  <conditionalFormatting sqref="I25">
    <cfRule type="expression" priority="11" dxfId="112" stopIfTrue="1">
      <formula>AND(#REF!&lt;&gt;"x",I25&lt;&gt;T25)</formula>
    </cfRule>
  </conditionalFormatting>
  <conditionalFormatting sqref="I28">
    <cfRule type="expression" priority="10" dxfId="112" stopIfTrue="1">
      <formula>AND(#REF!&lt;&gt;"x",I28&lt;&gt;T28)</formula>
    </cfRule>
  </conditionalFormatting>
  <conditionalFormatting sqref="I30">
    <cfRule type="expression" priority="9" dxfId="112" stopIfTrue="1">
      <formula>AND(#REF!&lt;&gt;"x",I30&lt;&gt;T30)</formula>
    </cfRule>
  </conditionalFormatting>
  <conditionalFormatting sqref="I31">
    <cfRule type="expression" priority="8" dxfId="112" stopIfTrue="1">
      <formula>AND(#REF!&lt;&gt;"x",I31&lt;&gt;T31)</formula>
    </cfRule>
  </conditionalFormatting>
  <conditionalFormatting sqref="I381:I402">
    <cfRule type="expression" priority="6" dxfId="112" stopIfTrue="1">
      <formula>AND(#REF!&lt;&gt;"x",I381&lt;&gt;T381)</formula>
    </cfRule>
  </conditionalFormatting>
  <conditionalFormatting sqref="K381:K423">
    <cfRule type="expression" priority="5" dxfId="112" stopIfTrue="1">
      <formula>AND(#REF!&lt;&gt;"x",K381&lt;&gt;S381)</formula>
    </cfRule>
  </conditionalFormatting>
  <conditionalFormatting sqref="K403">
    <cfRule type="expression" priority="4" dxfId="112" stopIfTrue="1">
      <formula>AND(#REF!&lt;&gt;"x",K403&lt;&gt;S403)</formula>
    </cfRule>
  </conditionalFormatting>
  <conditionalFormatting sqref="K403:K423">
    <cfRule type="expression" priority="3" dxfId="112" stopIfTrue="1">
      <formula>AND(#REF!&lt;&gt;"x",K403&lt;&gt;S403)</formula>
    </cfRule>
  </conditionalFormatting>
  <conditionalFormatting sqref="L424">
    <cfRule type="expression" priority="146" dxfId="112" stopIfTrue="1">
      <formula>AND(#REF!&lt;&gt;"x",L424&lt;&gt;T423)</formula>
    </cfRule>
  </conditionalFormatting>
  <conditionalFormatting sqref="K404:K424">
    <cfRule type="expression" priority="2" dxfId="112" stopIfTrue="1">
      <formula>AND(#REF!&lt;&gt;"x",K404&lt;&gt;S403)</formula>
    </cfRule>
  </conditionalFormatting>
  <conditionalFormatting sqref="I404:I423">
    <cfRule type="expression" priority="200" dxfId="112" stopIfTrue="1">
      <formula>AND(#REF!&lt;&gt;"x",I404&lt;&gt;T403)</formula>
    </cfRule>
  </conditionalFormatting>
  <conditionalFormatting sqref="I403">
    <cfRule type="expression" priority="1" dxfId="112" stopIfTrue="1">
      <formula>AND(#REF!&lt;&gt;"x",I403&lt;&gt;T403)</formula>
    </cfRule>
  </conditionalFormatting>
  <conditionalFormatting sqref="EV233:HA304 EV337:HA347 EV379:HA390">
    <cfRule type="expression" priority="275" dxfId="112" stopIfTrue="1">
      <formula>AND(#REF!&lt;&gt;"x",EV233&lt;&gt;A235)</formula>
    </cfRule>
  </conditionalFormatting>
  <conditionalFormatting sqref="G504">
    <cfRule type="expression" priority="291" dxfId="112" stopIfTrue="1">
      <formula>($T$47&lt;&gt;0)</formula>
    </cfRule>
  </conditionalFormatting>
  <printOptions horizontalCentered="1"/>
  <pageMargins left="0.1968503937007874" right="0.1968503937007874" top="0.5905511811023623" bottom="0.3937007874015748" header="0.1968503937007874" footer="0.31496062992125984"/>
  <pageSetup orientation="landscape" paperSize="9" scale="55" r:id="rId1"/>
  <headerFooter alignWithMargins="0">
    <oddHeader>&amp;R&amp;P de &amp;N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16">
    <tabColor indexed="22"/>
  </sheetPr>
  <dimension ref="A1:I59"/>
  <sheetViews>
    <sheetView showGridLines="0" showRowColHeaders="0" zoomScalePageLayoutView="0" workbookViewId="0" topLeftCell="B1">
      <selection activeCell="G29" sqref="G29"/>
    </sheetView>
  </sheetViews>
  <sheetFormatPr defaultColWidth="0" defaultRowHeight="12.75"/>
  <cols>
    <col min="1" max="1" width="35.33203125" style="49" hidden="1" customWidth="1"/>
    <col min="2" max="2" width="20.33203125" style="13" customWidth="1"/>
    <col min="3" max="3" width="23.5" style="13" customWidth="1"/>
    <col min="4" max="4" width="22.33203125" style="13" customWidth="1"/>
    <col min="5" max="5" width="25.5" style="13" customWidth="1"/>
    <col min="6" max="6" width="50.83203125" style="156" customWidth="1"/>
    <col min="7" max="7" width="25.16015625" style="13" customWidth="1"/>
    <col min="8" max="20" width="13.16015625" style="152" customWidth="1"/>
    <col min="21" max="21" width="13.16015625" style="153" customWidth="1"/>
    <col min="22" max="105" width="9.33203125" style="49" customWidth="1"/>
    <col min="106" max="16384" width="0" style="49" hidden="1" customWidth="1"/>
  </cols>
  <sheetData>
    <row r="1" spans="1:6" s="11" customFormat="1" ht="15.75">
      <c r="A1" s="64" t="s">
        <v>2154</v>
      </c>
      <c r="B1" s="10"/>
      <c r="C1" s="50"/>
      <c r="D1" s="50"/>
      <c r="E1" s="50"/>
      <c r="F1" s="50"/>
    </row>
    <row r="2" spans="1:7" s="11" customFormat="1" ht="15.75">
      <c r="A2" s="119">
        <v>1</v>
      </c>
      <c r="B2" s="68"/>
      <c r="C2" s="12" t="s">
        <v>2096</v>
      </c>
      <c r="D2" s="12"/>
      <c r="E2" s="12"/>
      <c r="F2" s="37"/>
      <c r="G2" s="37"/>
    </row>
    <row r="3" spans="1:7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4"/>
      <c r="F3" s="52"/>
      <c r="G3" s="52"/>
    </row>
    <row r="4" spans="1:6" s="11" customFormat="1" ht="15.75">
      <c r="A4" s="67" t="s">
        <v>2155</v>
      </c>
      <c r="B4" s="10"/>
      <c r="C4" s="50"/>
      <c r="D4" s="50"/>
      <c r="E4" s="50"/>
      <c r="F4" s="50"/>
    </row>
    <row r="5" spans="1:6" s="11" customFormat="1" ht="15.75">
      <c r="A5" s="119" t="str">
        <f>IF(A11&gt;0,"Incompleto","Concluído")</f>
        <v>Concluído</v>
      </c>
      <c r="B5" s="68"/>
      <c r="C5" s="50"/>
      <c r="D5" s="50"/>
      <c r="E5" s="50"/>
      <c r="F5" s="50"/>
    </row>
    <row r="6" spans="1:6" s="11" customFormat="1" ht="15.75">
      <c r="A6" s="6"/>
      <c r="B6" s="9"/>
      <c r="C6" s="50"/>
      <c r="D6" s="50"/>
      <c r="E6" s="50"/>
      <c r="F6" s="50"/>
    </row>
    <row r="7" spans="1:7" s="11" customFormat="1" ht="18.75">
      <c r="A7" s="6"/>
      <c r="B7" s="9"/>
      <c r="C7" s="234" t="str">
        <f>IF(BDValores!$D$4="","",IF(BDValores!$D$4="RECIFE","CIDADE DO RECIFE","MUNICÍPIO DE "&amp;UPPER(BDValores!D4)))</f>
        <v>MUNICÍPIO DE SIRINHAÉM</v>
      </c>
      <c r="D7" s="234"/>
      <c r="E7" s="234"/>
      <c r="F7" s="234"/>
      <c r="G7" s="234"/>
    </row>
    <row r="8" spans="1:7" s="11" customFormat="1" ht="15.75">
      <c r="A8" s="6"/>
      <c r="B8" s="9"/>
      <c r="C8" s="50"/>
      <c r="D8" s="50"/>
      <c r="E8" s="50"/>
      <c r="F8" s="50"/>
      <c r="G8" s="53"/>
    </row>
    <row r="9" spans="1:7" s="11" customFormat="1" ht="18.75">
      <c r="A9" s="67" t="s">
        <v>2152</v>
      </c>
      <c r="B9" s="10"/>
      <c r="C9" s="241" t="s">
        <v>2293</v>
      </c>
      <c r="D9" s="241"/>
      <c r="E9" s="241"/>
      <c r="F9" s="241"/>
      <c r="G9" s="241"/>
    </row>
    <row r="10" spans="1:7" s="11" customFormat="1" ht="15.75">
      <c r="A10" s="67"/>
      <c r="B10" s="10"/>
      <c r="G10" s="41"/>
    </row>
    <row r="11" spans="1:7" s="11" customFormat="1" ht="15.75">
      <c r="A11" s="119">
        <f>SUM(A12:A40)</f>
        <v>0</v>
      </c>
      <c r="B11" s="68"/>
      <c r="C11" s="55" t="s">
        <v>2175</v>
      </c>
      <c r="D11" s="55" t="s">
        <v>364</v>
      </c>
      <c r="E11" s="123" t="s">
        <v>267</v>
      </c>
      <c r="F11" s="55" t="s">
        <v>2266</v>
      </c>
      <c r="G11" s="123" t="s">
        <v>365</v>
      </c>
    </row>
    <row r="12" spans="1:9" s="109" customFormat="1" ht="15.75">
      <c r="A12" s="144"/>
      <c r="B12" s="11"/>
      <c r="C12" s="11"/>
      <c r="D12" s="11"/>
      <c r="E12" s="145"/>
      <c r="F12" s="11"/>
      <c r="G12" s="145"/>
      <c r="H12" s="11"/>
      <c r="I12" s="11"/>
    </row>
    <row r="13" spans="1:9" ht="15.75">
      <c r="A13" s="152">
        <f>IF(G13=0,1,0)</f>
        <v>0</v>
      </c>
      <c r="C13" s="146" t="s">
        <v>2243</v>
      </c>
      <c r="D13" s="147" t="s">
        <v>295</v>
      </c>
      <c r="E13" s="150" t="s">
        <v>2160</v>
      </c>
      <c r="F13" s="151" t="str">
        <f>IF('Ordenadores de Despesas'!$C$13=0,"",'Ordenadores de Despesas'!$C$13)</f>
        <v>Franz Araújo Hacker</v>
      </c>
      <c r="G13" s="121">
        <v>15000</v>
      </c>
      <c r="H13" s="10"/>
      <c r="I13" s="10"/>
    </row>
    <row r="14" spans="1:9" ht="15.75">
      <c r="A14" s="152">
        <f aca="true" t="shared" si="0" ref="A14:A24">IF(G14=0,1,0)</f>
        <v>0</v>
      </c>
      <c r="C14" s="146" t="s">
        <v>2244</v>
      </c>
      <c r="D14" s="147" t="s">
        <v>296</v>
      </c>
      <c r="E14" s="150" t="s">
        <v>2160</v>
      </c>
      <c r="F14" s="154" t="str">
        <f>F13</f>
        <v>Franz Araújo Hacker</v>
      </c>
      <c r="G14" s="121">
        <v>15000</v>
      </c>
      <c r="H14" s="10"/>
      <c r="I14" s="10"/>
    </row>
    <row r="15" spans="1:9" ht="15.75">
      <c r="A15" s="152">
        <f t="shared" si="0"/>
        <v>0</v>
      </c>
      <c r="C15" s="146" t="s">
        <v>2245</v>
      </c>
      <c r="D15" s="147" t="s">
        <v>297</v>
      </c>
      <c r="E15" s="150" t="s">
        <v>2160</v>
      </c>
      <c r="F15" s="154" t="str">
        <f aca="true" t="shared" si="1" ref="F15:F25">F14</f>
        <v>Franz Araújo Hacker</v>
      </c>
      <c r="G15" s="121">
        <v>15000</v>
      </c>
      <c r="H15" s="10"/>
      <c r="I15" s="10"/>
    </row>
    <row r="16" spans="1:9" ht="15.75">
      <c r="A16" s="152">
        <f t="shared" si="0"/>
        <v>0</v>
      </c>
      <c r="C16" s="146" t="s">
        <v>2246</v>
      </c>
      <c r="D16" s="147" t="s">
        <v>298</v>
      </c>
      <c r="E16" s="150" t="s">
        <v>2160</v>
      </c>
      <c r="F16" s="154" t="str">
        <f t="shared" si="1"/>
        <v>Franz Araújo Hacker</v>
      </c>
      <c r="G16" s="121">
        <v>15000</v>
      </c>
      <c r="H16" s="10"/>
      <c r="I16" s="10"/>
    </row>
    <row r="17" spans="1:9" ht="15.75">
      <c r="A17" s="152">
        <f t="shared" si="0"/>
        <v>0</v>
      </c>
      <c r="C17" s="146" t="s">
        <v>2247</v>
      </c>
      <c r="D17" s="147" t="s">
        <v>299</v>
      </c>
      <c r="E17" s="150" t="s">
        <v>2160</v>
      </c>
      <c r="F17" s="154" t="str">
        <f t="shared" si="1"/>
        <v>Franz Araújo Hacker</v>
      </c>
      <c r="G17" s="121">
        <v>15000</v>
      </c>
      <c r="H17" s="10"/>
      <c r="I17" s="10"/>
    </row>
    <row r="18" spans="1:9" ht="15.75">
      <c r="A18" s="152">
        <f t="shared" si="0"/>
        <v>0</v>
      </c>
      <c r="C18" s="146" t="s">
        <v>2248</v>
      </c>
      <c r="D18" s="147" t="s">
        <v>300</v>
      </c>
      <c r="E18" s="150" t="s">
        <v>2160</v>
      </c>
      <c r="F18" s="154" t="str">
        <f t="shared" si="1"/>
        <v>Franz Araújo Hacker</v>
      </c>
      <c r="G18" s="121">
        <v>15000</v>
      </c>
      <c r="H18" s="10"/>
      <c r="I18" s="10"/>
    </row>
    <row r="19" spans="1:9" ht="15.75">
      <c r="A19" s="152">
        <f t="shared" si="0"/>
        <v>0</v>
      </c>
      <c r="C19" s="146" t="s">
        <v>2249</v>
      </c>
      <c r="D19" s="147" t="s">
        <v>301</v>
      </c>
      <c r="E19" s="150" t="s">
        <v>2160</v>
      </c>
      <c r="F19" s="154" t="str">
        <f t="shared" si="1"/>
        <v>Franz Araújo Hacker</v>
      </c>
      <c r="G19" s="121">
        <v>15000</v>
      </c>
      <c r="H19" s="10"/>
      <c r="I19" s="10"/>
    </row>
    <row r="20" spans="1:9" ht="15.75">
      <c r="A20" s="152">
        <f t="shared" si="0"/>
        <v>0</v>
      </c>
      <c r="C20" s="146" t="s">
        <v>2250</v>
      </c>
      <c r="D20" s="147" t="s">
        <v>302</v>
      </c>
      <c r="E20" s="150" t="s">
        <v>2160</v>
      </c>
      <c r="F20" s="154" t="str">
        <f t="shared" si="1"/>
        <v>Franz Araújo Hacker</v>
      </c>
      <c r="G20" s="121">
        <v>15000</v>
      </c>
      <c r="H20" s="10"/>
      <c r="I20" s="10"/>
    </row>
    <row r="21" spans="1:9" ht="15.75">
      <c r="A21" s="152">
        <f t="shared" si="0"/>
        <v>0</v>
      </c>
      <c r="C21" s="146" t="s">
        <v>2251</v>
      </c>
      <c r="D21" s="147" t="s">
        <v>303</v>
      </c>
      <c r="E21" s="150" t="s">
        <v>2160</v>
      </c>
      <c r="F21" s="154" t="str">
        <f t="shared" si="1"/>
        <v>Franz Araújo Hacker</v>
      </c>
      <c r="G21" s="121">
        <v>15000</v>
      </c>
      <c r="H21" s="10"/>
      <c r="I21" s="10"/>
    </row>
    <row r="22" spans="1:9" ht="15.75">
      <c r="A22" s="152">
        <f t="shared" si="0"/>
        <v>0</v>
      </c>
      <c r="C22" s="146" t="s">
        <v>2252</v>
      </c>
      <c r="D22" s="147" t="s">
        <v>304</v>
      </c>
      <c r="E22" s="150" t="s">
        <v>2160</v>
      </c>
      <c r="F22" s="154" t="str">
        <f t="shared" si="1"/>
        <v>Franz Araújo Hacker</v>
      </c>
      <c r="G22" s="121">
        <v>15000</v>
      </c>
      <c r="H22" s="10"/>
      <c r="I22" s="10"/>
    </row>
    <row r="23" spans="1:9" ht="15.75">
      <c r="A23" s="152">
        <f t="shared" si="0"/>
        <v>0</v>
      </c>
      <c r="C23" s="146" t="s">
        <v>2253</v>
      </c>
      <c r="D23" s="147" t="s">
        <v>305</v>
      </c>
      <c r="E23" s="150" t="s">
        <v>2160</v>
      </c>
      <c r="F23" s="154" t="str">
        <f t="shared" si="1"/>
        <v>Franz Araújo Hacker</v>
      </c>
      <c r="G23" s="121">
        <v>15000</v>
      </c>
      <c r="H23" s="10"/>
      <c r="I23" s="10"/>
    </row>
    <row r="24" spans="1:9" ht="15.75">
      <c r="A24" s="152">
        <f t="shared" si="0"/>
        <v>0</v>
      </c>
      <c r="C24" s="146" t="s">
        <v>2254</v>
      </c>
      <c r="D24" s="147" t="s">
        <v>306</v>
      </c>
      <c r="E24" s="150" t="s">
        <v>2160</v>
      </c>
      <c r="F24" s="154" t="str">
        <f t="shared" si="1"/>
        <v>Franz Araújo Hacker</v>
      </c>
      <c r="G24" s="121">
        <v>15000</v>
      </c>
      <c r="H24" s="10"/>
      <c r="I24" s="10"/>
    </row>
    <row r="25" spans="1:9" ht="15.75">
      <c r="A25" s="152"/>
      <c r="C25" s="146" t="s">
        <v>2255</v>
      </c>
      <c r="D25" s="147" t="s">
        <v>2257</v>
      </c>
      <c r="E25" s="150" t="s">
        <v>2160</v>
      </c>
      <c r="F25" s="154" t="str">
        <f t="shared" si="1"/>
        <v>Franz Araújo Hacker</v>
      </c>
      <c r="G25" s="121">
        <v>0</v>
      </c>
      <c r="H25" s="10"/>
      <c r="I25" s="10"/>
    </row>
    <row r="26" spans="3:9" ht="15.75">
      <c r="C26" s="148"/>
      <c r="D26" s="11"/>
      <c r="E26" s="150"/>
      <c r="F26" s="11"/>
      <c r="G26" s="11"/>
      <c r="H26" s="10"/>
      <c r="I26" s="10"/>
    </row>
    <row r="27" spans="3:9" ht="15.75">
      <c r="C27" s="155" t="s">
        <v>2273</v>
      </c>
      <c r="D27" s="11"/>
      <c r="E27" s="11"/>
      <c r="F27" s="49"/>
      <c r="G27" s="11"/>
      <c r="H27" s="10"/>
      <c r="I27" s="10"/>
    </row>
    <row r="28" spans="3:9" ht="15.75">
      <c r="C28" s="11"/>
      <c r="D28" s="11"/>
      <c r="E28" s="11"/>
      <c r="F28" s="49"/>
      <c r="G28" s="11"/>
      <c r="H28" s="10"/>
      <c r="I28" s="10"/>
    </row>
    <row r="29" spans="1:9" ht="15.75">
      <c r="A29" s="152">
        <f>IF(OR(AND(G29&lt;&gt;0,F29=0),AND(F29&lt;&gt;0,G29=0)),1,0)</f>
        <v>0</v>
      </c>
      <c r="C29" s="146" t="s">
        <v>2243</v>
      </c>
      <c r="D29" s="147" t="s">
        <v>295</v>
      </c>
      <c r="E29" s="150" t="s">
        <v>2160</v>
      </c>
      <c r="F29" s="149"/>
      <c r="G29" s="121"/>
      <c r="H29" s="10"/>
      <c r="I29" s="10"/>
    </row>
    <row r="30" spans="1:9" ht="15.75">
      <c r="A30" s="152">
        <f aca="true" t="shared" si="2" ref="A30:A40">IF(OR(AND(G30&lt;&gt;0,F30=0),AND(F30&lt;&gt;0,G30=0)),1,0)</f>
        <v>0</v>
      </c>
      <c r="C30" s="146" t="s">
        <v>2244</v>
      </c>
      <c r="D30" s="147" t="s">
        <v>296</v>
      </c>
      <c r="E30" s="150" t="s">
        <v>2160</v>
      </c>
      <c r="F30" s="149"/>
      <c r="G30" s="121"/>
      <c r="H30" s="10"/>
      <c r="I30" s="10"/>
    </row>
    <row r="31" spans="1:9" ht="15.75">
      <c r="A31" s="152">
        <f t="shared" si="2"/>
        <v>0</v>
      </c>
      <c r="C31" s="146" t="s">
        <v>2245</v>
      </c>
      <c r="D31" s="147" t="s">
        <v>297</v>
      </c>
      <c r="E31" s="150" t="s">
        <v>2160</v>
      </c>
      <c r="F31" s="149"/>
      <c r="G31" s="121"/>
      <c r="H31" s="10"/>
      <c r="I31" s="10"/>
    </row>
    <row r="32" spans="1:9" ht="15.75">
      <c r="A32" s="152">
        <f t="shared" si="2"/>
        <v>0</v>
      </c>
      <c r="C32" s="146" t="s">
        <v>2246</v>
      </c>
      <c r="D32" s="147" t="s">
        <v>298</v>
      </c>
      <c r="E32" s="150" t="s">
        <v>2160</v>
      </c>
      <c r="F32" s="149"/>
      <c r="G32" s="121"/>
      <c r="H32" s="10"/>
      <c r="I32" s="10"/>
    </row>
    <row r="33" spans="1:9" ht="15.75">
      <c r="A33" s="152">
        <f t="shared" si="2"/>
        <v>0</v>
      </c>
      <c r="C33" s="146" t="s">
        <v>2247</v>
      </c>
      <c r="D33" s="147" t="s">
        <v>299</v>
      </c>
      <c r="E33" s="150" t="s">
        <v>2160</v>
      </c>
      <c r="F33" s="149"/>
      <c r="G33" s="121"/>
      <c r="H33" s="10"/>
      <c r="I33" s="10"/>
    </row>
    <row r="34" spans="1:9" ht="15.75">
      <c r="A34" s="152">
        <f t="shared" si="2"/>
        <v>0</v>
      </c>
      <c r="C34" s="146" t="s">
        <v>2248</v>
      </c>
      <c r="D34" s="147" t="s">
        <v>300</v>
      </c>
      <c r="E34" s="150" t="s">
        <v>2160</v>
      </c>
      <c r="F34" s="149"/>
      <c r="G34" s="121"/>
      <c r="H34" s="10"/>
      <c r="I34" s="10"/>
    </row>
    <row r="35" spans="1:9" ht="15.75">
      <c r="A35" s="152">
        <f t="shared" si="2"/>
        <v>0</v>
      </c>
      <c r="C35" s="146" t="s">
        <v>2249</v>
      </c>
      <c r="D35" s="147" t="s">
        <v>301</v>
      </c>
      <c r="E35" s="150" t="s">
        <v>2160</v>
      </c>
      <c r="F35" s="149"/>
      <c r="G35" s="121"/>
      <c r="H35" s="10"/>
      <c r="I35" s="10"/>
    </row>
    <row r="36" spans="1:9" ht="15.75">
      <c r="A36" s="152">
        <f t="shared" si="2"/>
        <v>0</v>
      </c>
      <c r="C36" s="146" t="s">
        <v>2250</v>
      </c>
      <c r="D36" s="147" t="s">
        <v>302</v>
      </c>
      <c r="E36" s="150" t="s">
        <v>2160</v>
      </c>
      <c r="F36" s="149"/>
      <c r="G36" s="121"/>
      <c r="H36" s="10"/>
      <c r="I36" s="10"/>
    </row>
    <row r="37" spans="1:9" ht="15.75">
      <c r="A37" s="152">
        <f t="shared" si="2"/>
        <v>0</v>
      </c>
      <c r="C37" s="146" t="s">
        <v>2251</v>
      </c>
      <c r="D37" s="147" t="s">
        <v>303</v>
      </c>
      <c r="E37" s="150" t="s">
        <v>2160</v>
      </c>
      <c r="F37" s="149"/>
      <c r="G37" s="121"/>
      <c r="H37" s="10"/>
      <c r="I37" s="10"/>
    </row>
    <row r="38" spans="1:9" ht="15.75">
      <c r="A38" s="152">
        <f t="shared" si="2"/>
        <v>0</v>
      </c>
      <c r="C38" s="146" t="s">
        <v>2252</v>
      </c>
      <c r="D38" s="147" t="s">
        <v>304</v>
      </c>
      <c r="E38" s="150" t="s">
        <v>2160</v>
      </c>
      <c r="F38" s="149"/>
      <c r="G38" s="121"/>
      <c r="H38" s="10"/>
      <c r="I38" s="10"/>
    </row>
    <row r="39" spans="1:9" ht="15.75">
      <c r="A39" s="152">
        <f t="shared" si="2"/>
        <v>0</v>
      </c>
      <c r="C39" s="146" t="s">
        <v>2253</v>
      </c>
      <c r="D39" s="147" t="s">
        <v>305</v>
      </c>
      <c r="E39" s="150" t="s">
        <v>2160</v>
      </c>
      <c r="F39" s="149"/>
      <c r="G39" s="121"/>
      <c r="H39" s="10"/>
      <c r="I39" s="10"/>
    </row>
    <row r="40" spans="1:9" ht="15.75">
      <c r="A40" s="152">
        <f t="shared" si="2"/>
        <v>0</v>
      </c>
      <c r="C40" s="146" t="s">
        <v>2254</v>
      </c>
      <c r="D40" s="147" t="s">
        <v>306</v>
      </c>
      <c r="E40" s="150" t="s">
        <v>2160</v>
      </c>
      <c r="F40" s="149"/>
      <c r="G40" s="121"/>
      <c r="H40" s="10"/>
      <c r="I40" s="10"/>
    </row>
    <row r="41" spans="3:9" ht="15.75">
      <c r="C41" s="146" t="s">
        <v>2255</v>
      </c>
      <c r="D41" s="147" t="s">
        <v>2257</v>
      </c>
      <c r="E41" s="150" t="s">
        <v>2160</v>
      </c>
      <c r="F41" s="149"/>
      <c r="G41" s="121"/>
      <c r="H41" s="10"/>
      <c r="I41" s="10"/>
    </row>
    <row r="42" spans="3:9" ht="15.75">
      <c r="C42" s="11"/>
      <c r="D42" s="11"/>
      <c r="E42" s="49"/>
      <c r="F42" s="49"/>
      <c r="G42" s="11"/>
      <c r="H42" s="10"/>
      <c r="I42" s="10"/>
    </row>
    <row r="43" spans="3:9" ht="15.75">
      <c r="C43" s="11"/>
      <c r="D43" s="11"/>
      <c r="E43" s="49"/>
      <c r="F43" s="150"/>
      <c r="G43" s="11"/>
      <c r="H43" s="10"/>
      <c r="I43" s="10"/>
    </row>
    <row r="44" spans="3:9" ht="15.75">
      <c r="C44" s="11"/>
      <c r="D44" s="11"/>
      <c r="E44" s="49"/>
      <c r="F44" s="150"/>
      <c r="G44" s="11"/>
      <c r="H44" s="10"/>
      <c r="I44" s="10"/>
    </row>
    <row r="45" spans="3:9" ht="15.75">
      <c r="C45" s="11"/>
      <c r="D45" s="11"/>
      <c r="E45" s="150"/>
      <c r="F45" s="150"/>
      <c r="G45" s="11"/>
      <c r="H45" s="10"/>
      <c r="I45" s="10"/>
    </row>
    <row r="46" spans="3:9" ht="15.75">
      <c r="C46" s="11"/>
      <c r="D46" s="11"/>
      <c r="E46" s="150"/>
      <c r="F46" s="150"/>
      <c r="G46" s="11"/>
      <c r="H46" s="10"/>
      <c r="I46" s="10"/>
    </row>
    <row r="47" spans="3:9" ht="15.75">
      <c r="C47" s="11"/>
      <c r="D47" s="11"/>
      <c r="E47" s="150"/>
      <c r="F47" s="150"/>
      <c r="G47" s="11"/>
      <c r="H47" s="10"/>
      <c r="I47" s="10"/>
    </row>
    <row r="48" spans="3:9" ht="15.75">
      <c r="C48" s="11"/>
      <c r="D48" s="11"/>
      <c r="E48" s="150"/>
      <c r="F48" s="150"/>
      <c r="G48" s="11"/>
      <c r="H48" s="10"/>
      <c r="I48" s="10"/>
    </row>
    <row r="49" spans="3:9" ht="15.75">
      <c r="C49" s="11"/>
      <c r="D49" s="11"/>
      <c r="E49" s="150"/>
      <c r="F49" s="150"/>
      <c r="G49" s="11"/>
      <c r="H49" s="10"/>
      <c r="I49" s="10"/>
    </row>
    <row r="50" ht="15.75">
      <c r="E50" s="150"/>
    </row>
    <row r="51" ht="15.75">
      <c r="E51" s="150"/>
    </row>
    <row r="52" ht="15.75">
      <c r="E52" s="150"/>
    </row>
    <row r="53" ht="15.75">
      <c r="E53" s="150"/>
    </row>
    <row r="54" ht="15.75">
      <c r="E54" s="150"/>
    </row>
    <row r="55" ht="15.75">
      <c r="E55" s="150"/>
    </row>
    <row r="56" ht="15.75">
      <c r="E56" s="150"/>
    </row>
    <row r="57" ht="15.75">
      <c r="E57" s="150"/>
    </row>
    <row r="58" ht="15.75">
      <c r="E58" s="150"/>
    </row>
    <row r="59" ht="15.75">
      <c r="E59" s="150"/>
    </row>
  </sheetData>
  <sheetProtection password="C61A" sheet="1" objects="1" scenarios="1" selectLockedCells="1"/>
  <mergeCells count="2">
    <mergeCell ref="C7:G7"/>
    <mergeCell ref="C9:G9"/>
  </mergeCells>
  <conditionalFormatting sqref="F29:G41 G13:G25">
    <cfRule type="cellIs" priority="8" dxfId="115" operator="equal" stopIfTrue="1">
      <formula>""</formula>
    </cfRule>
  </conditionalFormatting>
  <dataValidations count="1">
    <dataValidation type="decimal" operator="lessThan" allowBlank="1" showInputMessage="1" showErrorMessage="1" sqref="G29:G41 G13:G25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1">
    <tabColor rgb="FFFF0000"/>
  </sheetPr>
  <dimension ref="B3:O27"/>
  <sheetViews>
    <sheetView showGridLines="0" showRowColHeaders="0" tabSelected="1" zoomScalePageLayoutView="0" workbookViewId="0" topLeftCell="A1">
      <selection activeCell="B24" sqref="B24:N24"/>
    </sheetView>
  </sheetViews>
  <sheetFormatPr defaultColWidth="9.33203125" defaultRowHeight="12.75"/>
  <cols>
    <col min="1" max="1" width="36" style="11" customWidth="1"/>
    <col min="2" max="14" width="9.33203125" style="11" customWidth="1"/>
    <col min="15" max="15" width="19" style="11" customWidth="1"/>
    <col min="16" max="16384" width="9.33203125" style="11" customWidth="1"/>
  </cols>
  <sheetData>
    <row r="2" ht="62.25" customHeight="1"/>
    <row r="3" spans="2:15" ht="15.75">
      <c r="B3" s="230" t="s">
        <v>685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15.75">
      <c r="B4" s="230" t="s">
        <v>2158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6" spans="2:15" ht="22.5" customHeight="1">
      <c r="B6" s="42"/>
      <c r="C6" s="42"/>
      <c r="D6" s="42"/>
      <c r="E6" s="42"/>
      <c r="F6" s="43" t="s">
        <v>2157</v>
      </c>
      <c r="G6" s="43"/>
      <c r="H6" s="42"/>
      <c r="I6" s="42"/>
      <c r="J6" s="42"/>
      <c r="K6" s="42"/>
      <c r="L6" s="42"/>
      <c r="M6" s="42"/>
      <c r="N6" s="42"/>
      <c r="O6" s="42"/>
    </row>
    <row r="8" spans="2:15" ht="15.75">
      <c r="B8" s="37" t="s">
        <v>2156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44" t="s">
        <v>2153</v>
      </c>
    </row>
    <row r="9" ht="16.5" thickBot="1">
      <c r="O9" s="9"/>
    </row>
    <row r="10" spans="2:15" ht="17.25" thickBot="1" thickTop="1">
      <c r="B10" s="226" t="s">
        <v>2275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7"/>
      <c r="O10" s="45" t="str">
        <f>IF(Responsáveis!$A$2=0,"INCOMPLETO","HOMOLOGADO")</f>
        <v>HOMOLOGADO</v>
      </c>
    </row>
    <row r="11" spans="2:15" ht="17.25" thickBot="1" thickTop="1">
      <c r="B11" s="226" t="s">
        <v>2276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7"/>
      <c r="O11" s="45" t="str">
        <f>IF('Ordenadores de Despesas'!$A$2=0,"INCOMPLETO","HOMOLOGADO")</f>
        <v>HOMOLOGADO</v>
      </c>
    </row>
    <row r="12" spans="2:15" ht="17.25" thickBot="1" thickTop="1">
      <c r="B12" s="226" t="s">
        <v>2285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7"/>
      <c r="O12" s="45" t="str">
        <f>IF('Receita Prev Despesa Fix'!A2=0,"INCOMPLETO","HOMOLOGADO")</f>
        <v>HOMOLOGADO</v>
      </c>
    </row>
    <row r="13" spans="2:15" ht="17.25" thickBot="1" thickTop="1">
      <c r="B13" s="226" t="s">
        <v>2277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7"/>
      <c r="O13" s="45" t="str">
        <f>IF('Receita Arrecadada'!$A$2=0,"INCOMPLETO","HOMOLOGADO")</f>
        <v>HOMOLOGADO</v>
      </c>
    </row>
    <row r="14" spans="2:15" ht="17.25" thickBot="1" thickTop="1">
      <c r="B14" s="226" t="s">
        <v>2286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7"/>
      <c r="O14" s="45" t="str">
        <f>IF('Despesa por Função'!$A$2=0,"INCOMPLETO","HOMOLOGADO")</f>
        <v>HOMOLOGADO</v>
      </c>
    </row>
    <row r="15" spans="2:15" ht="17.25" thickBot="1" thickTop="1">
      <c r="B15" s="226" t="s">
        <v>2287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7"/>
      <c r="O15" s="45" t="str">
        <f>IF(DTP!$A$2=0,"INCOMPLETO","HOMOLOGADO")</f>
        <v>HOMOLOGADO</v>
      </c>
    </row>
    <row r="16" spans="2:15" ht="17.25" thickBot="1" thickTop="1">
      <c r="B16" s="226" t="s">
        <v>2281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7"/>
      <c r="O16" s="45" t="str">
        <f>IF('Limite Educação'!$A$2=0,"INCOMPLETO","HOMOLOGADO")</f>
        <v>HOMOLOGADO</v>
      </c>
    </row>
    <row r="17" spans="2:15" ht="17.25" thickBot="1" thickTop="1">
      <c r="B17" s="226" t="s">
        <v>2282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7"/>
      <c r="O17" s="45" t="str">
        <f>IF('Pagamento Magistério'!$A$2=0,"INCOMPLETO","HOMOLOGADO")</f>
        <v>HOMOLOGADO</v>
      </c>
    </row>
    <row r="18" spans="2:15" ht="17.25" thickBot="1" thickTop="1">
      <c r="B18" s="226" t="s">
        <v>2283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7"/>
      <c r="O18" s="45" t="str">
        <f>IF('Saldo FUNDEB'!$A$2=0,"INCOMPLETO","HOMOLOGADO")</f>
        <v>HOMOLOGADO</v>
      </c>
    </row>
    <row r="19" spans="2:15" ht="17.25" thickBot="1" thickTop="1">
      <c r="B19" s="226" t="s">
        <v>2284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7"/>
      <c r="O19" s="45" t="str">
        <f>IF('Limite Saúde'!$A$2=0,"INCOMPLETO","HOMOLOGADO")</f>
        <v>HOMOLOGADO</v>
      </c>
    </row>
    <row r="20" spans="2:15" ht="17.25" thickBot="1" thickTop="1">
      <c r="B20" s="226" t="s">
        <v>2288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7"/>
      <c r="O20" s="45" t="str">
        <f>IF('Informações Diversas'!$A$2=0,"INCOMPLETO","HOMOLOGADO")</f>
        <v>HOMOLOGADO</v>
      </c>
    </row>
    <row r="21" spans="2:15" ht="17.25" thickBot="1" thickTop="1">
      <c r="B21" s="226" t="s">
        <v>2289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7"/>
      <c r="O21" s="45" t="str">
        <f>IF(DCL!$A$2=0,"INCOMPLETO","HOMOLOGADO")</f>
        <v>HOMOLOGADO</v>
      </c>
    </row>
    <row r="22" spans="2:15" ht="17.25" thickBot="1" thickTop="1">
      <c r="B22" s="226" t="s">
        <v>2290</v>
      </c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7"/>
      <c r="O22" s="45" t="str">
        <f>IF('Repasse Câmara'!$A$2=0,"INCOMPLETO","HOMOLOGADO")</f>
        <v>HOMOLOGADO</v>
      </c>
    </row>
    <row r="23" spans="2:15" ht="17.25" thickBot="1" thickTop="1">
      <c r="B23" s="226" t="s">
        <v>2294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7"/>
      <c r="O23" s="45" t="str">
        <f>IF('Subsídio Fixado - Ag. Político'!A2=0,"INCOMPLETO","HOMOLOGADO")</f>
        <v>HOMOLOGADO</v>
      </c>
    </row>
    <row r="24" spans="2:15" ht="17.25" thickBot="1" thickTop="1">
      <c r="B24" s="226" t="s">
        <v>2295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7"/>
      <c r="O24" s="45" t="str">
        <f>IF('Ficha Financeira - Ag. Político'!$A$2=0,"INCOMPLETO","HOMOLOGADO")</f>
        <v>HOMOLOGADO</v>
      </c>
    </row>
    <row r="25" spans="2:15" ht="17.25" thickBot="1" thickTop="1">
      <c r="B25" s="226">
        <f>IF(SUMIF(Sumário!$C$8:$C$191,Sumário!$G$8,Sumário!$E$8:$E$191)=0,"","16. Contribuição dos Servidores para o RPPS")</f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7"/>
      <c r="O25" s="45">
        <f>IF(SUMIF(Sumário!$C$8:$C$191,Sumário!$G$8,Sumário!$E$8:$E$191)=0,"",IF('RPPS Servidores'!$A$2=0,"INCOMPLETO","HOMOLOGADO"))</f>
      </c>
    </row>
    <row r="26" spans="2:15" ht="17.25" thickBot="1" thickTop="1">
      <c r="B26" s="226">
        <f>IF(SUMIF(Sumário!$C$8:$C$191,Sumário!$G$8,Sumário!$E$8:$E$191)=0,"","17. Contribuição Patronal para o RPPS")</f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7"/>
      <c r="O26" s="45">
        <f>IF(SUMIF(Sumário!$C$8:$C$191,Sumário!$G$8,Sumário!$E$8:$E$191)=0,"",IF('RPPS Patronal'!$A$2=0,"INCOMPLETO","HOMOLOGADO"))</f>
      </c>
    </row>
    <row r="27" spans="2:15" ht="16.5" thickTop="1"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9"/>
      <c r="O27" s="9"/>
    </row>
  </sheetData>
  <sheetProtection password="C61A" sheet="1" objects="1" scenarios="1"/>
  <mergeCells count="20">
    <mergeCell ref="B18:N18"/>
    <mergeCell ref="B19:N19"/>
    <mergeCell ref="B22:N22"/>
    <mergeCell ref="B24:N24"/>
    <mergeCell ref="B11:N11"/>
    <mergeCell ref="B14:N14"/>
    <mergeCell ref="B15:N15"/>
    <mergeCell ref="B17:N17"/>
    <mergeCell ref="B23:N23"/>
    <mergeCell ref="B21:N21"/>
    <mergeCell ref="B12:N12"/>
    <mergeCell ref="B25:N25"/>
    <mergeCell ref="B27:N27"/>
    <mergeCell ref="B3:O3"/>
    <mergeCell ref="B4:O4"/>
    <mergeCell ref="B10:N10"/>
    <mergeCell ref="B20:N20"/>
    <mergeCell ref="B13:N13"/>
    <mergeCell ref="B26:N26"/>
    <mergeCell ref="B16:N16"/>
  </mergeCells>
  <conditionalFormatting sqref="O10:O26">
    <cfRule type="expression" priority="1" dxfId="58" stopIfTrue="1">
      <formula>O10="INCOMPLETO"</formula>
    </cfRule>
    <cfRule type="expression" priority="2" dxfId="57" stopIfTrue="1">
      <formula>O10="HOMOLOGADO"</formula>
    </cfRule>
  </conditionalFormatting>
  <hyperlinks>
    <hyperlink ref="B10:N10" location="Responsáveis!Area_de_impressao" display="Informações Inciais"/>
    <hyperlink ref="B13:N13" location="'Receita Arrecadada'!Area_de_impressao" display="Comparativo da Receita Orçada com a Arrecadada (Anexo 10 da Lei Federal nº. 4.320/64)"/>
    <hyperlink ref="B20:N20" location="'Informações Diversas'!A1" display="Informações Diversas acerca do Ativo, do Passivo e da Dívida Ativa"/>
    <hyperlink ref="B11:N11" location="'Ordenadores de Despesas'!Area_de_impressao" display="'Ordenadores de Despesas'!Area_de_impressao"/>
    <hyperlink ref="B15:N15" location="DTP!Area_de_impressao" display="Demonstrativo da Despesa Total com Pessoal (apenas o Poder Executivo, excluindo a Câmara)"/>
    <hyperlink ref="B16:N16" location="'Limite Educação'!Area_de_impressao" display="'Limite Educação'!Area_de_impressao"/>
    <hyperlink ref="B17:N17" location="'Pagamento Magistério'!Area_de_impressao" display="Pagamento dos Profissionais do Magistério com Recursos do FUNDEB"/>
    <hyperlink ref="B18:N18" location="'Saldo FUNDEB'!Area_de_impressao" display="Saldo Conciliado da Conta do FUNDEB"/>
    <hyperlink ref="B22:N22" location="'Repasse Câmara'!A1" display="'Repasse Câmara'!A1"/>
    <hyperlink ref="B12:N12" location="'Receita Prev Despesa Fix'!A1" display="'Receita Prev Despesa Fix'!A1"/>
    <hyperlink ref="B14:N14" location="'Despesa por Função'!A1" display="Demonstrativo da despesa realizada por funções e subfunções"/>
    <hyperlink ref="B23:N23" location="'Subsídio Fixado - Ag. Político'!A1" display="Subsídio Fixado - Agentes Políticos"/>
    <hyperlink ref="B24:N24" location="'Ficha Financeira - Ag. Político'!A1" display="Ficha Financeira dos Agentes Políticos"/>
    <hyperlink ref="B25:N25" location="'RPPS Servidores'!A1" display="'RPPS Servidores'!A1"/>
    <hyperlink ref="B26:N26" location="'RPPS Patronal'!A1" display="'RPPS Patronal'!A1"/>
    <hyperlink ref="B19:N19" location="'Limite Saúde'!A1" display="09. Despesas com Saúde"/>
    <hyperlink ref="B21:N21" location="DCL!A1" display="06. Demonstrativo da Dívida Consolidada Líquida  -  RGF, ANEXO 2 (LRF, art. 55, inciso I, alínea &quot;b&quot;)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0">
    <tabColor indexed="22"/>
    <pageSetUpPr fitToPage="1"/>
  </sheetPr>
  <dimension ref="A1:AU293"/>
  <sheetViews>
    <sheetView showGridLines="0" showRowColHeaders="0" zoomScalePageLayoutView="0" workbookViewId="0" topLeftCell="B1">
      <selection activeCell="H12" sqref="H12:X12"/>
    </sheetView>
  </sheetViews>
  <sheetFormatPr defaultColWidth="9.33203125" defaultRowHeight="12.75"/>
  <cols>
    <col min="1" max="1" width="32" style="108" hidden="1" customWidth="1"/>
    <col min="2" max="2" width="47" style="93" customWidth="1"/>
    <col min="3" max="3" width="1.66796875" style="99" customWidth="1"/>
    <col min="4" max="4" width="3.83203125" style="113" customWidth="1"/>
    <col min="5" max="5" width="3.83203125" style="96" customWidth="1"/>
    <col min="6" max="6" width="1.83203125" style="93" customWidth="1"/>
    <col min="7" max="7" width="3.83203125" style="93" customWidth="1"/>
    <col min="8" max="8" width="4.66015625" style="93" customWidth="1"/>
    <col min="9" max="15" width="3.83203125" style="93" customWidth="1"/>
    <col min="16" max="16" width="6" style="93" customWidth="1"/>
    <col min="17" max="35" width="3.83203125" style="93" customWidth="1"/>
    <col min="36" max="36" width="5.5" style="93" customWidth="1"/>
    <col min="37" max="46" width="3.83203125" style="93" customWidth="1"/>
    <col min="47" max="47" width="16.16015625" style="93" customWidth="1"/>
    <col min="48" max="16384" width="9.33203125" style="93" customWidth="1"/>
  </cols>
  <sheetData>
    <row r="1" spans="1:9" s="6" customFormat="1" ht="15.75">
      <c r="A1" s="4" t="s">
        <v>2154</v>
      </c>
      <c r="B1" s="5"/>
      <c r="C1" s="5">
        <f>""</f>
      </c>
      <c r="E1" s="7"/>
      <c r="F1" s="8"/>
      <c r="G1" s="9"/>
      <c r="H1" s="10"/>
      <c r="I1" s="11"/>
    </row>
    <row r="2" spans="1:9" s="6" customFormat="1" ht="15.75">
      <c r="A2" s="3">
        <v>1</v>
      </c>
      <c r="B2" s="5"/>
      <c r="C2" s="12" t="s">
        <v>2096</v>
      </c>
      <c r="D2" s="12"/>
      <c r="E2" s="13"/>
      <c r="F2" s="8"/>
      <c r="G2" s="9"/>
      <c r="H2" s="10"/>
      <c r="I2" s="11"/>
    </row>
    <row r="3" spans="1:39" s="6" customFormat="1" ht="12.75">
      <c r="A3" s="5"/>
      <c r="B3" s="5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9" s="6" customFormat="1" ht="15.75">
      <c r="A4" s="17" t="s">
        <v>2155</v>
      </c>
      <c r="B4" s="5"/>
      <c r="C4" s="5">
        <f>""</f>
      </c>
      <c r="E4" s="13"/>
      <c r="F4" s="8"/>
      <c r="G4" s="9"/>
      <c r="H4" s="10"/>
      <c r="I4" s="11"/>
    </row>
    <row r="5" spans="1:9" s="6" customFormat="1" ht="15.75">
      <c r="A5" s="3" t="str">
        <f>IF(A11&gt;0,"Incompleto","Concluído")</f>
        <v>Concluído</v>
      </c>
      <c r="B5" s="5"/>
      <c r="C5" s="5">
        <f>""</f>
      </c>
      <c r="E5" s="13"/>
      <c r="F5" s="8"/>
      <c r="G5" s="9"/>
      <c r="H5" s="10"/>
      <c r="I5" s="11"/>
    </row>
    <row r="6" spans="2:9" s="6" customFormat="1" ht="15.75">
      <c r="B6" s="5"/>
      <c r="C6" s="5">
        <f>""</f>
      </c>
      <c r="E6" s="13"/>
      <c r="F6" s="8"/>
      <c r="G6" s="9"/>
      <c r="H6" s="10"/>
      <c r="I6" s="11"/>
    </row>
    <row r="7" spans="2:39" s="13" customFormat="1" ht="18.75">
      <c r="B7" s="5"/>
      <c r="C7" s="234" t="str">
        <f>IF(BDValores!$D$4="","",IF(BDValores!$D$4="RECIFE","CIDADE DO RECIFE","MUNICÍPIO DE "&amp;UPPER(BDValores!D4)))</f>
        <v>MUNICÍPIO DE SIRINHAÉM</v>
      </c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</row>
    <row r="8" s="6" customFormat="1" ht="12.75">
      <c r="B8" s="5"/>
    </row>
    <row r="9" spans="1:39" s="6" customFormat="1" ht="21" customHeight="1">
      <c r="A9" s="10" t="s">
        <v>2152</v>
      </c>
      <c r="B9" s="11"/>
      <c r="C9" s="231" t="s">
        <v>464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3"/>
    </row>
    <row r="10" spans="1:4" ht="15.75">
      <c r="A10" s="10"/>
      <c r="B10" s="94"/>
      <c r="C10" s="95"/>
      <c r="D10" s="93"/>
    </row>
    <row r="11" spans="1:4" ht="12.75">
      <c r="A11" s="3">
        <f>SUM(A12:A36)</f>
        <v>0</v>
      </c>
      <c r="B11" s="94"/>
      <c r="C11" s="95"/>
      <c r="D11" s="93"/>
    </row>
    <row r="12" spans="1:24" ht="12.75">
      <c r="A12" s="96">
        <f>IF(OR(H12=0,H12="",H12=" "),1,0)</f>
        <v>0</v>
      </c>
      <c r="B12" s="94"/>
      <c r="C12" s="93"/>
      <c r="D12" s="94" t="s">
        <v>465</v>
      </c>
      <c r="E12" s="93"/>
      <c r="F12" s="96"/>
      <c r="H12" s="238" t="s">
        <v>2296</v>
      </c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</row>
    <row r="13" spans="1:24" ht="12.75">
      <c r="A13" s="96">
        <f>IF(OR(H13=0,H13="",H13=" "),1,0)</f>
        <v>0</v>
      </c>
      <c r="B13" s="94"/>
      <c r="C13" s="93"/>
      <c r="D13" s="94" t="s">
        <v>466</v>
      </c>
      <c r="E13" s="93"/>
      <c r="F13" s="96"/>
      <c r="H13" s="238" t="s">
        <v>2297</v>
      </c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</row>
    <row r="14" spans="1:13" ht="12.75">
      <c r="A14" s="96">
        <f>IF(OR(H14=0,H14="",H14=" "),1,0)</f>
        <v>0</v>
      </c>
      <c r="B14" s="94"/>
      <c r="C14" s="93"/>
      <c r="D14" s="94" t="s">
        <v>467</v>
      </c>
      <c r="E14" s="93"/>
      <c r="F14" s="96"/>
      <c r="H14" s="238">
        <v>8137210526</v>
      </c>
      <c r="I14" s="238"/>
      <c r="J14" s="238"/>
      <c r="K14" s="238"/>
      <c r="L14" s="238"/>
      <c r="M14" s="107" t="s">
        <v>345</v>
      </c>
    </row>
    <row r="15" spans="2:4" ht="14.25" customHeight="1">
      <c r="B15" s="94"/>
      <c r="C15" s="95"/>
      <c r="D15" s="93"/>
    </row>
    <row r="16" spans="2:4" ht="18.75" customHeight="1">
      <c r="B16" s="94"/>
      <c r="C16" s="95"/>
      <c r="D16" s="93"/>
    </row>
    <row r="17" spans="1:38" ht="40.5" customHeight="1">
      <c r="A17" s="170">
        <f>IF(OR(X17=0,X17="",X17=" "),1,0)</f>
        <v>0</v>
      </c>
      <c r="B17" s="94"/>
      <c r="C17" s="95"/>
      <c r="D17" s="235" t="s">
        <v>2159</v>
      </c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X17" s="236" t="s">
        <v>2298</v>
      </c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</row>
    <row r="18" spans="2:4" ht="18.75" customHeight="1">
      <c r="B18" s="94"/>
      <c r="C18" s="95"/>
      <c r="D18" s="93"/>
    </row>
    <row r="19" spans="2:4" ht="12.75">
      <c r="B19" s="94"/>
      <c r="C19" s="95"/>
      <c r="D19" s="93"/>
    </row>
    <row r="20" spans="2:47" ht="12.75">
      <c r="B20" s="94"/>
      <c r="C20" s="95"/>
      <c r="D20" s="93"/>
      <c r="AU20" s="109"/>
    </row>
    <row r="21" spans="1:47" ht="12.75">
      <c r="A21" s="96"/>
      <c r="B21" s="94"/>
      <c r="C21" s="95"/>
      <c r="D21" s="93"/>
      <c r="AU21" s="109"/>
    </row>
    <row r="22" spans="1:47" ht="12.75">
      <c r="A22" s="96"/>
      <c r="B22" s="94"/>
      <c r="C22" s="95"/>
      <c r="D22" s="93"/>
      <c r="AU22" s="110"/>
    </row>
    <row r="23" spans="1:47" ht="12.75">
      <c r="A23" s="96"/>
      <c r="B23" s="94"/>
      <c r="C23" s="95"/>
      <c r="D23" s="93"/>
      <c r="AU23" s="110"/>
    </row>
    <row r="24" spans="1:47" ht="12.75">
      <c r="A24" s="96"/>
      <c r="B24" s="94"/>
      <c r="C24" s="95"/>
      <c r="D24" s="93"/>
      <c r="AU24" s="110"/>
    </row>
    <row r="25" spans="2:47" ht="12.75">
      <c r="B25" s="94"/>
      <c r="C25" s="95"/>
      <c r="D25" s="93"/>
      <c r="AU25" s="110"/>
    </row>
    <row r="26" spans="3:4" ht="23.25" customHeight="1">
      <c r="C26" s="95"/>
      <c r="D26" s="93"/>
    </row>
    <row r="27" spans="3:4" ht="12.75">
      <c r="C27" s="95"/>
      <c r="D27" s="93"/>
    </row>
    <row r="28" spans="3:4" ht="12.75">
      <c r="C28" s="95"/>
      <c r="D28" s="93"/>
    </row>
    <row r="29" spans="3:4" ht="12.75">
      <c r="C29" s="95"/>
      <c r="D29" s="93"/>
    </row>
    <row r="30" spans="3:4" ht="12.75">
      <c r="C30" s="95"/>
      <c r="D30" s="93"/>
    </row>
    <row r="31" spans="2:4" ht="12.75" customHeight="1">
      <c r="B31" s="111"/>
      <c r="C31" s="95"/>
      <c r="D31" s="93"/>
    </row>
    <row r="32" spans="3:4" ht="12.75">
      <c r="C32" s="95"/>
      <c r="D32" s="93"/>
    </row>
    <row r="33" spans="3:4" ht="12.75">
      <c r="C33" s="95"/>
      <c r="D33" s="93"/>
    </row>
    <row r="34" spans="3:4" ht="12.75">
      <c r="C34" s="95"/>
      <c r="D34" s="93"/>
    </row>
    <row r="35" spans="3:4" ht="12.75">
      <c r="C35" s="95"/>
      <c r="D35" s="93"/>
    </row>
    <row r="36" spans="3:4" ht="12.75">
      <c r="C36" s="95"/>
      <c r="D36" s="93"/>
    </row>
    <row r="37" spans="3:4" ht="12.75">
      <c r="C37" s="93"/>
      <c r="D37" s="112"/>
    </row>
    <row r="38" spans="3:4" ht="12.75">
      <c r="C38" s="93"/>
      <c r="D38" s="112"/>
    </row>
    <row r="39" spans="3:4" ht="12.75">
      <c r="C39" s="93"/>
      <c r="D39" s="112"/>
    </row>
    <row r="40" spans="3:4" ht="12.75">
      <c r="C40" s="93"/>
      <c r="D40" s="112"/>
    </row>
    <row r="41" spans="3:4" ht="12.75">
      <c r="C41" s="93"/>
      <c r="D41" s="112"/>
    </row>
    <row r="42" spans="3:4" ht="12.75">
      <c r="C42" s="93"/>
      <c r="D42" s="112"/>
    </row>
    <row r="43" spans="3:4" ht="12.75">
      <c r="C43" s="93"/>
      <c r="D43" s="112"/>
    </row>
    <row r="44" spans="3:4" ht="12.75">
      <c r="C44" s="93"/>
      <c r="D44" s="112"/>
    </row>
    <row r="45" spans="3:4" ht="12.75">
      <c r="C45" s="93"/>
      <c r="D45" s="112"/>
    </row>
    <row r="46" spans="3:4" ht="12.75">
      <c r="C46" s="93"/>
      <c r="D46" s="112"/>
    </row>
    <row r="47" spans="3:4" ht="12.75">
      <c r="C47" s="93"/>
      <c r="D47" s="112"/>
    </row>
    <row r="48" spans="3:4" ht="12.75">
      <c r="C48" s="93"/>
      <c r="D48" s="112"/>
    </row>
    <row r="49" spans="3:4" ht="12.75">
      <c r="C49" s="93"/>
      <c r="D49" s="112"/>
    </row>
    <row r="50" spans="3:4" ht="12.75">
      <c r="C50" s="93"/>
      <c r="D50" s="112"/>
    </row>
    <row r="51" spans="3:4" ht="12.75">
      <c r="C51" s="93"/>
      <c r="D51" s="112"/>
    </row>
    <row r="52" spans="3:4" ht="12.75">
      <c r="C52" s="93"/>
      <c r="D52" s="112"/>
    </row>
    <row r="53" spans="3:4" ht="12.75">
      <c r="C53" s="93"/>
      <c r="D53" s="112"/>
    </row>
    <row r="54" spans="3:4" ht="12.75">
      <c r="C54" s="93"/>
      <c r="D54" s="112"/>
    </row>
    <row r="55" spans="3:4" ht="12.75">
      <c r="C55" s="93"/>
      <c r="D55" s="112"/>
    </row>
    <row r="56" spans="3:4" ht="12.75">
      <c r="C56" s="93"/>
      <c r="D56" s="112"/>
    </row>
    <row r="57" spans="3:4" ht="12.75">
      <c r="C57" s="93"/>
      <c r="D57" s="112"/>
    </row>
    <row r="58" spans="3:4" ht="12.75">
      <c r="C58" s="93"/>
      <c r="D58" s="112"/>
    </row>
    <row r="59" spans="3:4" ht="12.75">
      <c r="C59" s="93"/>
      <c r="D59" s="112"/>
    </row>
    <row r="60" spans="3:4" ht="12.75">
      <c r="C60" s="93"/>
      <c r="D60" s="112"/>
    </row>
    <row r="61" spans="3:4" ht="12.75">
      <c r="C61" s="93"/>
      <c r="D61" s="112"/>
    </row>
    <row r="62" spans="3:4" ht="12.75">
      <c r="C62" s="93"/>
      <c r="D62" s="112"/>
    </row>
    <row r="63" spans="3:4" ht="12.75">
      <c r="C63" s="93"/>
      <c r="D63" s="112"/>
    </row>
    <row r="64" spans="3:4" ht="12.75">
      <c r="C64" s="93"/>
      <c r="D64" s="112"/>
    </row>
    <row r="65" spans="3:4" ht="12.75">
      <c r="C65" s="93"/>
      <c r="D65" s="112"/>
    </row>
    <row r="66" spans="3:4" ht="12.75">
      <c r="C66" s="93"/>
      <c r="D66" s="112"/>
    </row>
    <row r="67" spans="3:4" ht="12.75">
      <c r="C67" s="93"/>
      <c r="D67" s="112"/>
    </row>
    <row r="68" spans="3:4" ht="12.75">
      <c r="C68" s="93"/>
      <c r="D68" s="112"/>
    </row>
    <row r="69" spans="3:4" ht="12.75">
      <c r="C69" s="93"/>
      <c r="D69" s="112"/>
    </row>
    <row r="70" spans="3:4" ht="12.75">
      <c r="C70" s="93"/>
      <c r="D70" s="112"/>
    </row>
    <row r="71" spans="3:4" ht="12.75">
      <c r="C71" s="93"/>
      <c r="D71" s="112"/>
    </row>
    <row r="72" spans="3:4" ht="12.75">
      <c r="C72" s="93"/>
      <c r="D72" s="112"/>
    </row>
    <row r="73" spans="3:4" ht="12.75">
      <c r="C73" s="93"/>
      <c r="D73" s="112"/>
    </row>
    <row r="74" spans="3:4" ht="12.75">
      <c r="C74" s="93"/>
      <c r="D74" s="112"/>
    </row>
    <row r="75" spans="3:4" ht="12.75">
      <c r="C75" s="93"/>
      <c r="D75" s="112"/>
    </row>
    <row r="76" spans="3:4" ht="12.75">
      <c r="C76" s="93"/>
      <c r="D76" s="112"/>
    </row>
    <row r="77" spans="3:4" ht="12.75">
      <c r="C77" s="93"/>
      <c r="D77" s="112"/>
    </row>
    <row r="78" spans="3:4" ht="12.75">
      <c r="C78" s="93"/>
      <c r="D78" s="112"/>
    </row>
    <row r="79" spans="3:4" ht="12.75">
      <c r="C79" s="93"/>
      <c r="D79" s="112"/>
    </row>
    <row r="80" spans="3:4" ht="12.75">
      <c r="C80" s="93"/>
      <c r="D80" s="112"/>
    </row>
    <row r="81" spans="3:4" ht="12.75">
      <c r="C81" s="93"/>
      <c r="D81" s="112"/>
    </row>
    <row r="82" spans="3:4" ht="12.75">
      <c r="C82" s="93"/>
      <c r="D82" s="112"/>
    </row>
    <row r="83" spans="3:4" ht="12.75">
      <c r="C83" s="93"/>
      <c r="D83" s="112"/>
    </row>
    <row r="84" spans="3:4" ht="12.75">
      <c r="C84" s="93"/>
      <c r="D84" s="112"/>
    </row>
    <row r="85" spans="3:4" ht="12.75">
      <c r="C85" s="93"/>
      <c r="D85" s="112"/>
    </row>
    <row r="86" spans="3:4" ht="12.75">
      <c r="C86" s="93"/>
      <c r="D86" s="112"/>
    </row>
    <row r="87" spans="3:4" ht="12.75">
      <c r="C87" s="93"/>
      <c r="D87" s="112"/>
    </row>
    <row r="88" spans="3:4" ht="12.75">
      <c r="C88" s="93"/>
      <c r="D88" s="112"/>
    </row>
    <row r="89" spans="3:4" ht="12.75">
      <c r="C89" s="93"/>
      <c r="D89" s="112"/>
    </row>
    <row r="90" spans="3:4" ht="12.75">
      <c r="C90" s="93"/>
      <c r="D90" s="112"/>
    </row>
    <row r="91" spans="3:4" ht="12.75">
      <c r="C91" s="93"/>
      <c r="D91" s="26"/>
    </row>
    <row r="92" spans="3:4" ht="12.75">
      <c r="C92" s="93"/>
      <c r="D92" s="26"/>
    </row>
    <row r="93" spans="3:4" ht="12.75">
      <c r="C93" s="93"/>
      <c r="D93" s="26"/>
    </row>
    <row r="94" spans="3:4" ht="12.75">
      <c r="C94" s="93"/>
      <c r="D94" s="26"/>
    </row>
    <row r="95" spans="3:4" ht="12.75">
      <c r="C95" s="93"/>
      <c r="D95" s="26"/>
    </row>
    <row r="96" spans="3:4" ht="12.75">
      <c r="C96" s="93"/>
      <c r="D96" s="26"/>
    </row>
    <row r="97" spans="3:4" ht="12.75">
      <c r="C97" s="93"/>
      <c r="D97" s="26"/>
    </row>
    <row r="98" spans="3:4" ht="12.75">
      <c r="C98" s="93"/>
      <c r="D98" s="26"/>
    </row>
    <row r="99" spans="3:4" ht="12.75">
      <c r="C99" s="93"/>
      <c r="D99" s="26"/>
    </row>
    <row r="100" spans="3:4" ht="12.75">
      <c r="C100" s="93"/>
      <c r="D100" s="26"/>
    </row>
    <row r="101" spans="3:4" ht="12.75">
      <c r="C101" s="93"/>
      <c r="D101" s="26"/>
    </row>
    <row r="102" spans="3:4" ht="12.75">
      <c r="C102" s="93"/>
      <c r="D102" s="26"/>
    </row>
    <row r="103" spans="3:4" ht="12.75">
      <c r="C103" s="93"/>
      <c r="D103" s="26"/>
    </row>
    <row r="104" spans="3:4" ht="12.75">
      <c r="C104" s="93"/>
      <c r="D104" s="26"/>
    </row>
    <row r="105" spans="3:4" ht="12.75">
      <c r="C105" s="93"/>
      <c r="D105" s="26"/>
    </row>
    <row r="106" spans="3:4" ht="12.75">
      <c r="C106" s="93"/>
      <c r="D106" s="26"/>
    </row>
    <row r="107" spans="3:4" ht="12.75">
      <c r="C107" s="93"/>
      <c r="D107" s="26"/>
    </row>
    <row r="108" spans="3:4" ht="12.75">
      <c r="C108" s="93"/>
      <c r="D108" s="26"/>
    </row>
    <row r="109" spans="3:4" ht="12.75">
      <c r="C109" s="93"/>
      <c r="D109" s="26"/>
    </row>
    <row r="110" spans="3:4" ht="12.75">
      <c r="C110" s="93"/>
      <c r="D110" s="26"/>
    </row>
    <row r="111" spans="3:4" ht="12.75">
      <c r="C111" s="93"/>
      <c r="D111" s="26"/>
    </row>
    <row r="112" spans="3:4" ht="12.75">
      <c r="C112" s="93"/>
      <c r="D112" s="26"/>
    </row>
    <row r="113" spans="3:4" ht="12.75">
      <c r="C113" s="93"/>
      <c r="D113" s="26"/>
    </row>
    <row r="114" spans="3:4" ht="12.75">
      <c r="C114" s="93"/>
      <c r="D114" s="26"/>
    </row>
    <row r="115" spans="3:4" ht="12.75">
      <c r="C115" s="93"/>
      <c r="D115" s="26"/>
    </row>
    <row r="116" spans="3:4" ht="12.75">
      <c r="C116" s="93"/>
      <c r="D116" s="26"/>
    </row>
    <row r="117" spans="3:4" ht="12.75">
      <c r="C117" s="93"/>
      <c r="D117" s="26"/>
    </row>
    <row r="118" spans="3:4" ht="12.75">
      <c r="C118" s="93"/>
      <c r="D118" s="26"/>
    </row>
    <row r="119" spans="3:4" ht="12.75">
      <c r="C119" s="93"/>
      <c r="D119" s="26"/>
    </row>
    <row r="120" spans="3:4" ht="12.75">
      <c r="C120" s="93"/>
      <c r="D120" s="26"/>
    </row>
    <row r="121" spans="3:4" ht="12.75">
      <c r="C121" s="93"/>
      <c r="D121" s="26"/>
    </row>
    <row r="122" spans="3:4" ht="12.75">
      <c r="C122" s="93"/>
      <c r="D122" s="26"/>
    </row>
    <row r="123" ht="12.75">
      <c r="C123" s="93"/>
    </row>
    <row r="124" ht="12.75">
      <c r="C124" s="93"/>
    </row>
    <row r="125" ht="12.75">
      <c r="C125" s="93"/>
    </row>
    <row r="126" ht="12.75">
      <c r="C126" s="93"/>
    </row>
    <row r="127" ht="12.75">
      <c r="C127" s="93"/>
    </row>
    <row r="128" ht="12.75">
      <c r="C128" s="93"/>
    </row>
    <row r="129" ht="12.75">
      <c r="C129" s="93"/>
    </row>
    <row r="130" ht="12.75">
      <c r="C130" s="93"/>
    </row>
    <row r="131" ht="12.75">
      <c r="C131" s="93"/>
    </row>
    <row r="132" ht="12.75">
      <c r="C132" s="93"/>
    </row>
    <row r="133" ht="12.75">
      <c r="C133" s="93"/>
    </row>
    <row r="134" ht="12.75">
      <c r="C134" s="93"/>
    </row>
    <row r="135" ht="12.75">
      <c r="C135" s="93"/>
    </row>
    <row r="136" ht="12.75">
      <c r="C136" s="93"/>
    </row>
    <row r="137" ht="12.75">
      <c r="C137" s="93"/>
    </row>
    <row r="138" ht="12.75">
      <c r="C138" s="93"/>
    </row>
    <row r="139" ht="12.75">
      <c r="C139" s="93"/>
    </row>
    <row r="140" ht="12.75">
      <c r="C140" s="93"/>
    </row>
    <row r="141" ht="12.75">
      <c r="C141" s="93"/>
    </row>
    <row r="142" ht="12.75">
      <c r="C142" s="93"/>
    </row>
    <row r="143" ht="12.75">
      <c r="C143" s="93"/>
    </row>
    <row r="144" ht="12.75">
      <c r="C144" s="93"/>
    </row>
    <row r="145" ht="12.75">
      <c r="C145" s="93"/>
    </row>
    <row r="146" ht="12.75">
      <c r="C146" s="93"/>
    </row>
    <row r="147" ht="12.75">
      <c r="C147" s="93"/>
    </row>
    <row r="148" ht="12.75">
      <c r="C148" s="93"/>
    </row>
    <row r="149" ht="12.75">
      <c r="C149" s="93"/>
    </row>
    <row r="150" ht="12.75">
      <c r="C150" s="93"/>
    </row>
    <row r="151" ht="12.75">
      <c r="C151" s="93"/>
    </row>
    <row r="152" ht="12.75">
      <c r="C152" s="93"/>
    </row>
    <row r="153" ht="12.75">
      <c r="C153" s="93"/>
    </row>
    <row r="154" ht="12.75">
      <c r="C154" s="93"/>
    </row>
    <row r="155" ht="12.75">
      <c r="C155" s="93"/>
    </row>
    <row r="156" ht="12.75">
      <c r="C156" s="93"/>
    </row>
    <row r="157" ht="12.75">
      <c r="C157" s="93"/>
    </row>
    <row r="158" ht="12.75">
      <c r="C158" s="93"/>
    </row>
    <row r="159" ht="12.75">
      <c r="C159" s="93"/>
    </row>
    <row r="160" ht="12.75">
      <c r="C160" s="93"/>
    </row>
    <row r="161" ht="12.75">
      <c r="C161" s="93"/>
    </row>
    <row r="162" ht="12.75">
      <c r="C162" s="93"/>
    </row>
    <row r="163" ht="12.75">
      <c r="C163" s="93"/>
    </row>
    <row r="164" ht="12.75">
      <c r="C164" s="93"/>
    </row>
    <row r="165" ht="12.75">
      <c r="C165" s="93"/>
    </row>
    <row r="166" ht="12.75">
      <c r="C166" s="93"/>
    </row>
    <row r="167" ht="12.75">
      <c r="C167" s="93"/>
    </row>
    <row r="168" ht="12.75">
      <c r="C168" s="93"/>
    </row>
    <row r="169" ht="12.75">
      <c r="C169" s="93"/>
    </row>
    <row r="170" ht="12.75">
      <c r="C170" s="93"/>
    </row>
    <row r="171" ht="12.75">
      <c r="C171" s="93"/>
    </row>
    <row r="172" ht="12.75">
      <c r="C172" s="93"/>
    </row>
    <row r="173" ht="12.75">
      <c r="C173" s="93"/>
    </row>
    <row r="174" ht="12.75">
      <c r="C174" s="93"/>
    </row>
    <row r="175" ht="12.75">
      <c r="C175" s="93"/>
    </row>
    <row r="176" ht="12.75">
      <c r="C176" s="93"/>
    </row>
    <row r="177" ht="12.75">
      <c r="C177" s="93"/>
    </row>
    <row r="178" ht="12.75">
      <c r="C178" s="93"/>
    </row>
    <row r="179" ht="12.75">
      <c r="C179" s="93"/>
    </row>
    <row r="180" ht="12.75">
      <c r="C180" s="93"/>
    </row>
    <row r="181" ht="12.75">
      <c r="C181" s="93"/>
    </row>
    <row r="182" ht="12.75">
      <c r="C182" s="93"/>
    </row>
    <row r="183" ht="12.75">
      <c r="C183" s="93"/>
    </row>
    <row r="184" ht="12.75">
      <c r="C184" s="93"/>
    </row>
    <row r="185" ht="12.75">
      <c r="C185" s="93"/>
    </row>
    <row r="186" ht="12.75">
      <c r="C186" s="93"/>
    </row>
    <row r="187" ht="12.75">
      <c r="C187" s="93"/>
    </row>
    <row r="188" ht="12.75">
      <c r="C188" s="93"/>
    </row>
    <row r="189" ht="12.75">
      <c r="C189" s="93"/>
    </row>
    <row r="190" ht="12.75">
      <c r="C190" s="93"/>
    </row>
    <row r="191" ht="12.75">
      <c r="C191" s="93"/>
    </row>
    <row r="192" ht="12.75">
      <c r="C192" s="93"/>
    </row>
    <row r="193" ht="12.75">
      <c r="C193" s="93"/>
    </row>
    <row r="194" ht="12.75">
      <c r="C194" s="93"/>
    </row>
    <row r="195" ht="12.75">
      <c r="C195" s="93"/>
    </row>
    <row r="196" ht="12.75">
      <c r="C196" s="93"/>
    </row>
    <row r="197" ht="12.75">
      <c r="C197" s="93"/>
    </row>
    <row r="198" ht="12.75">
      <c r="C198" s="93"/>
    </row>
    <row r="199" ht="12.75">
      <c r="C199" s="93"/>
    </row>
    <row r="200" ht="12.75">
      <c r="C200" s="93"/>
    </row>
    <row r="201" ht="12.75">
      <c r="C201" s="93"/>
    </row>
    <row r="202" ht="12.75">
      <c r="C202" s="93"/>
    </row>
    <row r="203" ht="12.75">
      <c r="C203" s="93"/>
    </row>
    <row r="204" ht="12.75">
      <c r="C204" s="93"/>
    </row>
    <row r="205" ht="12.75">
      <c r="C205" s="93"/>
    </row>
    <row r="206" ht="12.75">
      <c r="C206" s="93"/>
    </row>
    <row r="207" ht="12.75">
      <c r="C207" s="93"/>
    </row>
    <row r="208" ht="12.75">
      <c r="C208" s="93"/>
    </row>
    <row r="209" ht="12.75">
      <c r="C209" s="93"/>
    </row>
    <row r="210" ht="12.75">
      <c r="C210" s="93"/>
    </row>
    <row r="211" ht="12.75">
      <c r="C211" s="93"/>
    </row>
    <row r="212" ht="12.75">
      <c r="C212" s="93"/>
    </row>
    <row r="213" ht="12.75">
      <c r="C213" s="93"/>
    </row>
    <row r="214" ht="12.75">
      <c r="C214" s="93"/>
    </row>
    <row r="215" ht="12.75">
      <c r="C215" s="93"/>
    </row>
    <row r="216" ht="12.75">
      <c r="C216" s="93"/>
    </row>
    <row r="217" ht="12.75">
      <c r="C217" s="93"/>
    </row>
    <row r="218" ht="12.75">
      <c r="C218" s="93"/>
    </row>
    <row r="219" ht="12.75">
      <c r="C219" s="93"/>
    </row>
    <row r="220" ht="12.75">
      <c r="C220" s="93"/>
    </row>
    <row r="221" ht="12.75">
      <c r="C221" s="93"/>
    </row>
    <row r="222" ht="12.75">
      <c r="C222" s="93"/>
    </row>
    <row r="223" ht="12.75">
      <c r="C223" s="93"/>
    </row>
    <row r="224" ht="12.75">
      <c r="C224" s="93"/>
    </row>
    <row r="225" ht="12.75">
      <c r="C225" s="93"/>
    </row>
    <row r="226" ht="12.75">
      <c r="C226" s="93"/>
    </row>
    <row r="227" ht="12.75">
      <c r="C227" s="93"/>
    </row>
    <row r="228" ht="12.75">
      <c r="C228" s="93"/>
    </row>
    <row r="229" ht="12.75">
      <c r="C229" s="93"/>
    </row>
    <row r="230" ht="12.75">
      <c r="C230" s="93"/>
    </row>
    <row r="231" ht="12.75">
      <c r="C231" s="93"/>
    </row>
    <row r="232" ht="12.75">
      <c r="C232" s="93"/>
    </row>
    <row r="233" ht="12.75">
      <c r="C233" s="93"/>
    </row>
    <row r="234" ht="12.75">
      <c r="C234" s="93"/>
    </row>
    <row r="235" ht="12.75">
      <c r="C235" s="93"/>
    </row>
    <row r="236" ht="12.75">
      <c r="C236" s="93"/>
    </row>
    <row r="237" ht="12.75">
      <c r="C237" s="93"/>
    </row>
    <row r="238" ht="12.75">
      <c r="C238" s="93"/>
    </row>
    <row r="239" ht="12.75">
      <c r="C239" s="93"/>
    </row>
    <row r="240" ht="12.75">
      <c r="C240" s="93"/>
    </row>
    <row r="241" ht="12.75">
      <c r="C241" s="93"/>
    </row>
    <row r="242" ht="12.75">
      <c r="C242" s="93"/>
    </row>
    <row r="243" ht="12.75">
      <c r="C243" s="93"/>
    </row>
    <row r="244" ht="12.75">
      <c r="C244" s="93"/>
    </row>
    <row r="245" ht="12.75">
      <c r="C245" s="93"/>
    </row>
    <row r="246" ht="12.75">
      <c r="C246" s="93"/>
    </row>
    <row r="247" ht="12.75">
      <c r="C247" s="93"/>
    </row>
    <row r="248" ht="12.75">
      <c r="C248" s="93"/>
    </row>
    <row r="249" ht="12.75">
      <c r="C249" s="93"/>
    </row>
    <row r="250" ht="12.75">
      <c r="C250" s="93"/>
    </row>
    <row r="251" ht="12.75">
      <c r="C251" s="93"/>
    </row>
    <row r="252" ht="12.75">
      <c r="C252" s="93"/>
    </row>
    <row r="253" ht="12.75">
      <c r="C253" s="93"/>
    </row>
    <row r="254" ht="12.75">
      <c r="C254" s="93"/>
    </row>
    <row r="255" ht="12.75">
      <c r="C255" s="93"/>
    </row>
    <row r="256" ht="12.75">
      <c r="C256" s="93"/>
    </row>
    <row r="257" ht="12.75">
      <c r="C257" s="93"/>
    </row>
    <row r="258" ht="12.75">
      <c r="C258" s="93"/>
    </row>
    <row r="259" ht="12.75">
      <c r="C259" s="93"/>
    </row>
    <row r="260" ht="12.75">
      <c r="C260" s="93"/>
    </row>
    <row r="261" ht="12.75">
      <c r="C261" s="93"/>
    </row>
    <row r="262" ht="12.75">
      <c r="C262" s="93"/>
    </row>
    <row r="263" ht="12.75">
      <c r="C263" s="93"/>
    </row>
    <row r="264" ht="12.75">
      <c r="C264" s="93"/>
    </row>
    <row r="265" ht="12.75">
      <c r="C265" s="93"/>
    </row>
    <row r="266" ht="12.75">
      <c r="C266" s="93"/>
    </row>
    <row r="267" ht="12.75">
      <c r="C267" s="93"/>
    </row>
    <row r="268" ht="12.75">
      <c r="C268" s="93"/>
    </row>
    <row r="269" ht="12.75">
      <c r="C269" s="93"/>
    </row>
    <row r="270" ht="12.75">
      <c r="C270" s="93"/>
    </row>
    <row r="271" ht="12.75">
      <c r="C271" s="93"/>
    </row>
    <row r="272" ht="12.75">
      <c r="C272" s="93"/>
    </row>
    <row r="273" ht="12.75">
      <c r="C273" s="93"/>
    </row>
    <row r="274" ht="12.75">
      <c r="C274" s="93"/>
    </row>
    <row r="275" ht="12.75">
      <c r="C275" s="93"/>
    </row>
    <row r="276" ht="12.75">
      <c r="C276" s="93"/>
    </row>
    <row r="277" ht="12.75">
      <c r="C277" s="93"/>
    </row>
    <row r="278" ht="12.75">
      <c r="C278" s="93"/>
    </row>
    <row r="279" ht="12.75">
      <c r="C279" s="93"/>
    </row>
    <row r="280" ht="12.75">
      <c r="C280" s="93"/>
    </row>
    <row r="281" ht="12.75">
      <c r="C281" s="93"/>
    </row>
    <row r="282" ht="12.75">
      <c r="C282" s="93"/>
    </row>
    <row r="283" ht="12.75">
      <c r="C283" s="93"/>
    </row>
    <row r="284" ht="12.75">
      <c r="C284" s="93"/>
    </row>
    <row r="285" ht="12.75">
      <c r="C285" s="93"/>
    </row>
    <row r="286" ht="12.75">
      <c r="C286" s="93"/>
    </row>
    <row r="287" ht="12.75">
      <c r="C287" s="93"/>
    </row>
    <row r="288" ht="12.75">
      <c r="C288" s="93"/>
    </row>
    <row r="289" ht="12.75">
      <c r="C289" s="93"/>
    </row>
    <row r="290" ht="12.75">
      <c r="C290" s="93"/>
    </row>
    <row r="291" ht="12.75">
      <c r="C291" s="93"/>
    </row>
    <row r="292" ht="12.75">
      <c r="C292" s="93"/>
    </row>
    <row r="293" ht="12.75">
      <c r="C293" s="93"/>
    </row>
  </sheetData>
  <sheetProtection password="C61A" sheet="1" objects="1" scenarios="1" selectLockedCells="1"/>
  <mergeCells count="7">
    <mergeCell ref="C9:AM9"/>
    <mergeCell ref="C7:AM7"/>
    <mergeCell ref="D17:V17"/>
    <mergeCell ref="X17:AL17"/>
    <mergeCell ref="H12:X12"/>
    <mergeCell ref="H13:X13"/>
    <mergeCell ref="H14:L14"/>
  </mergeCells>
  <conditionalFormatting sqref="D37:D122">
    <cfRule type="expression" priority="6" dxfId="112" stopIfTrue="1">
      <formula>$F37&lt;&gt;$I37</formula>
    </cfRule>
  </conditionalFormatting>
  <conditionalFormatting sqref="H14:L14 H12:X13">
    <cfRule type="cellIs" priority="8" dxfId="115" operator="equal" stopIfTrue="1">
      <formula>""</formula>
    </cfRule>
  </conditionalFormatting>
  <conditionalFormatting sqref="C11 B10:B24 C15:C19 D12:D14">
    <cfRule type="expression" priority="9" dxfId="113" stopIfTrue="1">
      <formula>OR(#REF!&gt;0,#REF!&lt;0)</formula>
    </cfRule>
  </conditionalFormatting>
  <conditionalFormatting sqref="C10">
    <cfRule type="expression" priority="15" dxfId="112" stopIfTrue="1">
      <formula>(#REF!&lt;&gt;0)</formula>
    </cfRule>
  </conditionalFormatting>
  <conditionalFormatting sqref="X17:AL17">
    <cfRule type="cellIs" priority="16" dxfId="52" operator="equal" stopIfTrue="1">
      <formula>""</formula>
    </cfRule>
  </conditionalFormatting>
  <dataValidations count="1">
    <dataValidation type="whole" allowBlank="1" showInputMessage="1" showErrorMessage="1" errorTitle="Aplicativo de Informações" error="Insira o telefone no formato DDD+99999999" sqref="H14:L14">
      <formula1>0</formula1>
      <formula2>9999999999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7">
    <tabColor indexed="22"/>
  </sheetPr>
  <dimension ref="A1:K19"/>
  <sheetViews>
    <sheetView showGridLines="0" showRowColHeaders="0" zoomScalePageLayoutView="0" workbookViewId="0" topLeftCell="C1">
      <selection activeCell="I15" sqref="I15"/>
    </sheetView>
  </sheetViews>
  <sheetFormatPr defaultColWidth="0" defaultRowHeight="12.75"/>
  <cols>
    <col min="1" max="1" width="31.16015625" style="97" hidden="1" customWidth="1"/>
    <col min="2" max="2" width="17" style="97" customWidth="1"/>
    <col min="3" max="3" width="46.66015625" style="99" customWidth="1"/>
    <col min="4" max="4" width="30.66015625" style="99" customWidth="1"/>
    <col min="5" max="5" width="21.83203125" style="99" customWidth="1"/>
    <col min="6" max="6" width="19.5" style="99" customWidth="1"/>
    <col min="7" max="7" width="56.33203125" style="99" customWidth="1"/>
    <col min="8" max="8" width="19.16015625" style="99" bestFit="1" customWidth="1"/>
    <col min="9" max="9" width="21.83203125" style="99" bestFit="1" customWidth="1"/>
    <col min="10" max="10" width="13.16015625" style="98" customWidth="1"/>
    <col min="11" max="42" width="9.33203125" style="93" customWidth="1"/>
    <col min="43" max="16384" width="0" style="93" hidden="1" customWidth="1"/>
  </cols>
  <sheetData>
    <row r="1" spans="1:10" s="6" customFormat="1" ht="15.75">
      <c r="A1" s="4" t="s">
        <v>2154</v>
      </c>
      <c r="B1" s="17"/>
      <c r="C1" s="5"/>
      <c r="D1" s="5">
        <f>""</f>
      </c>
      <c r="F1" s="7"/>
      <c r="G1" s="8"/>
      <c r="H1" s="9"/>
      <c r="I1" s="10"/>
      <c r="J1" s="11"/>
    </row>
    <row r="2" spans="1:11" s="6" customFormat="1" ht="15.75">
      <c r="A2" s="3">
        <v>1</v>
      </c>
      <c r="B2" s="92"/>
      <c r="C2" s="12" t="s">
        <v>2096</v>
      </c>
      <c r="D2" s="12"/>
      <c r="E2" s="12"/>
      <c r="F2" s="13"/>
      <c r="G2" s="8"/>
      <c r="H2" s="9"/>
      <c r="I2" s="10"/>
      <c r="J2" s="11"/>
      <c r="K2" s="11"/>
    </row>
    <row r="3" spans="1:11" s="6" customFormat="1" ht="15.75">
      <c r="A3" s="5"/>
      <c r="B3" s="47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4"/>
      <c r="F3" s="15"/>
      <c r="G3" s="15"/>
      <c r="H3" s="15"/>
      <c r="I3" s="15"/>
      <c r="J3" s="11"/>
      <c r="K3" s="11"/>
    </row>
    <row r="4" spans="1:11" s="6" customFormat="1" ht="15.75">
      <c r="A4" s="17" t="s">
        <v>2155</v>
      </c>
      <c r="B4" s="17"/>
      <c r="C4" s="5"/>
      <c r="D4" s="5">
        <f>""</f>
      </c>
      <c r="F4" s="13"/>
      <c r="G4" s="8"/>
      <c r="H4" s="9"/>
      <c r="I4" s="10"/>
      <c r="J4" s="11"/>
      <c r="K4" s="11"/>
    </row>
    <row r="5" spans="1:10" s="6" customFormat="1" ht="15.75">
      <c r="A5" s="3" t="str">
        <f>IF(A11&gt;0,"Incompleto","Concluído")</f>
        <v>Concluído</v>
      </c>
      <c r="B5" s="92"/>
      <c r="C5" s="5"/>
      <c r="D5" s="5">
        <f>""</f>
      </c>
      <c r="F5" s="13"/>
      <c r="G5" s="8"/>
      <c r="H5" s="9"/>
      <c r="I5" s="10"/>
      <c r="J5" s="11"/>
    </row>
    <row r="6" spans="2:10" s="6" customFormat="1" ht="15.75">
      <c r="B6" s="48"/>
      <c r="C6" s="5"/>
      <c r="D6" s="5">
        <f>""</f>
      </c>
      <c r="F6" s="13"/>
      <c r="G6" s="8"/>
      <c r="H6" s="9"/>
      <c r="I6" s="10"/>
      <c r="J6" s="11"/>
    </row>
    <row r="7" spans="2:11" s="13" customFormat="1" ht="18.75">
      <c r="B7" s="49"/>
      <c r="C7" s="234" t="str">
        <f>IF(BDValores!$D$4="","",IF(BDValores!$D$4="RECIFE","CIDADE DO RECIFE","MUNICÍPIO DE "&amp;UPPER(BDValores!D4)))</f>
        <v>MUNICÍPIO DE SIRINHAÉM</v>
      </c>
      <c r="D7" s="234"/>
      <c r="E7" s="234"/>
      <c r="F7" s="234"/>
      <c r="G7" s="234"/>
      <c r="H7" s="234"/>
      <c r="I7" s="234"/>
      <c r="J7" s="46"/>
      <c r="K7" s="46"/>
    </row>
    <row r="8" spans="1:10" ht="12.75">
      <c r="A8" s="93"/>
      <c r="B8" s="92"/>
      <c r="C8" s="94"/>
      <c r="D8" s="95"/>
      <c r="E8" s="93"/>
      <c r="F8" s="96"/>
      <c r="G8" s="93"/>
      <c r="H8" s="93"/>
      <c r="I8" s="93"/>
      <c r="J8" s="93"/>
    </row>
    <row r="9" spans="1:9" ht="18.75">
      <c r="A9" s="10" t="s">
        <v>2152</v>
      </c>
      <c r="C9" s="239" t="str">
        <f>"Responsáveis (todos que assumiram o cargo de chefe do executivo no exercício "&amp;BDValores!D3&amp;")"</f>
        <v>Responsáveis (todos que assumiram o cargo de chefe do executivo no exercício 2014)</v>
      </c>
      <c r="D9" s="239"/>
      <c r="E9" s="239"/>
      <c r="F9" s="239"/>
      <c r="G9" s="239"/>
      <c r="H9" s="239"/>
      <c r="I9" s="239"/>
    </row>
    <row r="10" ht="15.75">
      <c r="A10" s="10"/>
    </row>
    <row r="11" spans="1:9" ht="15.75">
      <c r="A11" s="3">
        <f>SUM(A12:A16)</f>
        <v>0</v>
      </c>
      <c r="C11" s="100" t="s">
        <v>240</v>
      </c>
      <c r="D11" s="100" t="s">
        <v>267</v>
      </c>
      <c r="E11" s="100" t="s">
        <v>241</v>
      </c>
      <c r="F11" s="100" t="s">
        <v>370</v>
      </c>
      <c r="G11" s="100" t="s">
        <v>242</v>
      </c>
      <c r="H11" s="240" t="s">
        <v>368</v>
      </c>
      <c r="I11" s="240"/>
    </row>
    <row r="12" spans="3:9" ht="15.75">
      <c r="C12" s="102"/>
      <c r="D12" s="102"/>
      <c r="E12" s="102"/>
      <c r="F12" s="103" t="s">
        <v>369</v>
      </c>
      <c r="G12" s="102"/>
      <c r="H12" s="55" t="s">
        <v>366</v>
      </c>
      <c r="I12" s="101" t="s">
        <v>367</v>
      </c>
    </row>
    <row r="13" spans="1:9" ht="15.75" customHeight="1">
      <c r="A13" s="98">
        <f>IF(OR(C13="",C13=" ",C13=0),1,0)+IF(OR(D13="",D13=" ",D13=0),1,0)+IF(OR(E13="",E13=" ",E13=0),1,0)+IF(OR(F13="",F13=" ",F13=0),1,0)+IF(OR(G13="",G13=" ",G13=0),1,0)+IF(OR(H13="",H13=" ",H13=0),1,0)+IF(OR(I13="",I13=" ",I13=0),1,0)</f>
        <v>0</v>
      </c>
      <c r="C13" s="58" t="s">
        <v>2299</v>
      </c>
      <c r="D13" s="57" t="s">
        <v>2160</v>
      </c>
      <c r="E13" s="59">
        <v>71145010482</v>
      </c>
      <c r="F13" s="60" t="s">
        <v>2300</v>
      </c>
      <c r="G13" s="61" t="s">
        <v>2301</v>
      </c>
      <c r="H13" s="106">
        <v>41640</v>
      </c>
      <c r="I13" s="106">
        <v>42004</v>
      </c>
    </row>
    <row r="14" spans="1:9" ht="15.75" customHeight="1">
      <c r="A14" s="98"/>
      <c r="C14" s="58" t="s">
        <v>2302</v>
      </c>
      <c r="D14" s="57" t="s">
        <v>2303</v>
      </c>
      <c r="E14" s="59">
        <v>3813447464</v>
      </c>
      <c r="F14" s="60" t="s">
        <v>2304</v>
      </c>
      <c r="G14" s="61" t="s">
        <v>2305</v>
      </c>
      <c r="H14" s="106">
        <v>41928</v>
      </c>
      <c r="I14" s="106">
        <v>41938</v>
      </c>
    </row>
    <row r="15" spans="1:9" ht="15.75" customHeight="1">
      <c r="A15" s="98"/>
      <c r="C15" s="58"/>
      <c r="D15" s="57"/>
      <c r="E15" s="59"/>
      <c r="F15" s="60"/>
      <c r="G15" s="61"/>
      <c r="H15" s="106"/>
      <c r="I15" s="106"/>
    </row>
    <row r="16" spans="1:9" ht="15.75" customHeight="1">
      <c r="A16" s="98"/>
      <c r="C16" s="58"/>
      <c r="D16" s="57"/>
      <c r="E16" s="59"/>
      <c r="F16" s="60"/>
      <c r="G16" s="61"/>
      <c r="H16" s="106"/>
      <c r="I16" s="106"/>
    </row>
    <row r="17" spans="3:5" ht="12.75">
      <c r="C17" s="104"/>
      <c r="E17" s="105"/>
    </row>
    <row r="18" spans="3:5" ht="12.75">
      <c r="C18" s="104"/>
      <c r="E18" s="105"/>
    </row>
    <row r="19" spans="3:5" ht="12.75">
      <c r="C19" s="104"/>
      <c r="E19" s="105"/>
    </row>
  </sheetData>
  <sheetProtection password="C61A" sheet="1" objects="1" scenarios="1" selectLockedCells="1"/>
  <mergeCells count="3">
    <mergeCell ref="C7:I7"/>
    <mergeCell ref="C9:I9"/>
    <mergeCell ref="H11:I11"/>
  </mergeCells>
  <conditionalFormatting sqref="C13:D16 F13:I16">
    <cfRule type="cellIs" priority="3" dxfId="115" operator="equal" stopIfTrue="1">
      <formula>""</formula>
    </cfRule>
  </conditionalFormatting>
  <conditionalFormatting sqref="E13:E16">
    <cfRule type="cellIs" priority="4" dxfId="115" operator="equal" stopIfTrue="1">
      <formula>""</formula>
    </cfRule>
    <cfRule type="expression" priority="5" dxfId="116" stopIfTrue="1">
      <formula>#REF!="CPF Inválido"</formula>
    </cfRule>
  </conditionalFormatting>
  <conditionalFormatting sqref="C8:D8">
    <cfRule type="expression" priority="2" dxfId="113" stopIfTrue="1">
      <formula>OR(#REF!&gt;0,#REF!&lt;0)</formula>
    </cfRule>
  </conditionalFormatting>
  <dataValidations count="2">
    <dataValidation type="whole" allowBlank="1" showInputMessage="1" showErrorMessage="1" promptTitle="Aviso" prompt="Não inserir pontos ou traços" errorTitle="Atenção" error="Inserir apenas números, sem traços ou pontos" sqref="E13:E16">
      <formula1>0</formula1>
      <formula2>99999999999</formula2>
    </dataValidation>
    <dataValidation allowBlank="1" showInputMessage="1" showErrorMessage="1" promptTitle="Aviso" errorTitle="Atenção" error="Campo aberto apenas para dígitos não numéricos." sqref="C13:C16"/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4">
    <tabColor indexed="22"/>
  </sheetPr>
  <dimension ref="A1:I524"/>
  <sheetViews>
    <sheetView showGridLines="0" showRowColHeaders="0" zoomScalePageLayoutView="0" workbookViewId="0" topLeftCell="C1">
      <pane ySplit="11" topLeftCell="A33" activePane="bottomLeft" state="frozen"/>
      <selection pane="topLeft" activeCell="F17" sqref="F17"/>
      <selection pane="bottomLeft" activeCell="F96" sqref="F96"/>
    </sheetView>
  </sheetViews>
  <sheetFormatPr defaultColWidth="0" defaultRowHeight="12.75"/>
  <cols>
    <col min="1" max="1" width="32.16015625" style="6" hidden="1" customWidth="1"/>
    <col min="2" max="2" width="14.33203125" style="5" hidden="1" customWidth="1"/>
    <col min="3" max="3" width="34.16015625" style="5" customWidth="1"/>
    <col min="4" max="4" width="20.66015625" style="6" customWidth="1"/>
    <col min="5" max="5" width="106" style="7" customWidth="1"/>
    <col min="6" max="6" width="22.66015625" style="8" customWidth="1"/>
    <col min="7" max="7" width="13.16015625" style="9" customWidth="1"/>
    <col min="8" max="8" width="26" style="10" customWidth="1"/>
    <col min="9" max="9" width="26" style="11" customWidth="1"/>
    <col min="10" max="13" width="9.66015625" style="6" customWidth="1"/>
    <col min="14" max="109" width="9.33203125" style="6" customWidth="1"/>
    <col min="110" max="16384" width="0" style="6" hidden="1" customWidth="1"/>
  </cols>
  <sheetData>
    <row r="1" spans="1:3" ht="15.75">
      <c r="A1" s="4" t="s">
        <v>2154</v>
      </c>
      <c r="C1" s="5">
        <f>""</f>
      </c>
    </row>
    <row r="2" spans="1:5" ht="15.75">
      <c r="A2" s="3">
        <v>1</v>
      </c>
      <c r="C2" s="5">
        <f>""</f>
      </c>
      <c r="D2" s="12" t="s">
        <v>2096</v>
      </c>
      <c r="E2" s="13"/>
    </row>
    <row r="3" spans="1:6" ht="15.75">
      <c r="A3" s="5"/>
      <c r="C3" s="5">
        <f>""</f>
      </c>
      <c r="D3" s="14" t="str">
        <f>"APLICATIVO DE INFORMAÇÕES MUNICIPAIS ESTRUTURADAS "&amp;BDValores!$D$3&amp;" - CONTAS DO PREFEITO MUNICIPAL"</f>
        <v>APLICATIVO DE INFORMAÇÕES MUNICIPAIS ESTRUTURADAS 2014 - CONTAS DO PREFEITO MUNICIPAL</v>
      </c>
      <c r="E3" s="15"/>
      <c r="F3" s="16"/>
    </row>
    <row r="4" spans="1:5" ht="15.75">
      <c r="A4" s="17" t="s">
        <v>2155</v>
      </c>
      <c r="C4" s="5">
        <f>""</f>
      </c>
      <c r="E4" s="13"/>
    </row>
    <row r="5" spans="1:5" ht="15.75">
      <c r="A5" s="3" t="str">
        <f>IF(A11&gt;0,"Incompleto","Concluído")</f>
        <v>Concluído</v>
      </c>
      <c r="C5" s="5">
        <f>""</f>
      </c>
      <c r="E5" s="13"/>
    </row>
    <row r="6" spans="3:5" ht="15.75">
      <c r="C6" s="5">
        <f>""</f>
      </c>
      <c r="E6" s="13"/>
    </row>
    <row r="7" spans="2:9" s="13" customFormat="1" ht="18.75">
      <c r="B7" s="5"/>
      <c r="C7" s="5">
        <f>""</f>
      </c>
      <c r="D7" s="234" t="str">
        <f>IF(BDValores!$D$4="","",IF(BDValores!$D$4="RECIFE","CIDADE DO RECIFE","MUNICÍPIO DE "&amp;UPPER(BDValores!D4)))</f>
        <v>MUNICÍPIO DE SIRINHAÉM</v>
      </c>
      <c r="E7" s="234"/>
      <c r="F7" s="234"/>
      <c r="I7" s="11"/>
    </row>
    <row r="8" spans="3:7" ht="15.75">
      <c r="C8" s="5">
        <f>""</f>
      </c>
      <c r="D8" s="18"/>
      <c r="E8" s="19"/>
      <c r="F8" s="20"/>
      <c r="G8" s="11"/>
    </row>
    <row r="9" spans="1:6" ht="21" customHeight="1">
      <c r="A9" s="10" t="s">
        <v>2152</v>
      </c>
      <c r="B9" s="11" t="s">
        <v>2151</v>
      </c>
      <c r="C9" s="5">
        <f>""</f>
      </c>
      <c r="D9" s="241" t="s">
        <v>52</v>
      </c>
      <c r="E9" s="241"/>
      <c r="F9" s="241"/>
    </row>
    <row r="10" spans="1:5" ht="6.75" customHeight="1">
      <c r="A10" s="10"/>
      <c r="B10" s="11"/>
      <c r="C10" s="5">
        <f>""</f>
      </c>
      <c r="E10" s="21"/>
    </row>
    <row r="11" spans="1:6" ht="15.75">
      <c r="A11" s="3">
        <f>SUM(A13:A240)</f>
        <v>0</v>
      </c>
      <c r="B11" s="11"/>
      <c r="C11" s="5">
        <f>""</f>
      </c>
      <c r="D11" s="22" t="s">
        <v>372</v>
      </c>
      <c r="E11" s="22" t="s">
        <v>373</v>
      </c>
      <c r="F11" s="23" t="s">
        <v>350</v>
      </c>
    </row>
    <row r="12" spans="1:7" s="27" customFormat="1" ht="15.75">
      <c r="A12" s="10"/>
      <c r="B12" s="11" t="s">
        <v>361</v>
      </c>
      <c r="C12" s="5">
        <f>""</f>
      </c>
      <c r="D12" s="24"/>
      <c r="E12" s="25"/>
      <c r="F12" s="26"/>
      <c r="G12" s="9"/>
    </row>
    <row r="13" spans="1:6" ht="15.75">
      <c r="A13" s="10"/>
      <c r="B13" s="11"/>
      <c r="C13" s="5">
        <f>""</f>
      </c>
      <c r="D13" s="28"/>
      <c r="E13" s="28" t="s">
        <v>374</v>
      </c>
      <c r="F13" s="29">
        <f>F14+F170-F226+F236+F239</f>
        <v>65617771.099999994</v>
      </c>
    </row>
    <row r="14" spans="1:6" ht="15.75">
      <c r="A14" s="10">
        <f aca="true" t="shared" si="0" ref="A14:A77">IF(F14&lt;&gt;"",0,1)</f>
        <v>0</v>
      </c>
      <c r="B14" s="11" t="s">
        <v>2097</v>
      </c>
      <c r="C14" s="5">
        <f>""</f>
      </c>
      <c r="D14" s="28" t="s">
        <v>375</v>
      </c>
      <c r="E14" s="28" t="s">
        <v>376</v>
      </c>
      <c r="F14" s="30">
        <f>SUM(F15,F29,F52,F63,F64,F65,F68,F142)</f>
        <v>70083296.92</v>
      </c>
    </row>
    <row r="15" spans="1:6" ht="15.75">
      <c r="A15" s="10">
        <f t="shared" si="0"/>
        <v>0</v>
      </c>
      <c r="B15" s="11" t="s">
        <v>2098</v>
      </c>
      <c r="C15" s="5">
        <f>""</f>
      </c>
      <c r="D15" s="31" t="s">
        <v>378</v>
      </c>
      <c r="E15" s="31" t="s">
        <v>379</v>
      </c>
      <c r="F15" s="32">
        <f>SUM(F16,F25,F28)</f>
        <v>2610338.8400000003</v>
      </c>
    </row>
    <row r="16" spans="1:6" ht="15.75">
      <c r="A16" s="10">
        <f t="shared" si="0"/>
        <v>0</v>
      </c>
      <c r="B16" s="11" t="s">
        <v>2099</v>
      </c>
      <c r="C16" s="5">
        <f>""</f>
      </c>
      <c r="D16" s="31" t="s">
        <v>380</v>
      </c>
      <c r="E16" s="31" t="s">
        <v>381</v>
      </c>
      <c r="F16" s="32">
        <f>SUM(F17,F23)</f>
        <v>2423510.9400000004</v>
      </c>
    </row>
    <row r="17" spans="1:6" ht="15.75">
      <c r="A17" s="10">
        <f t="shared" si="0"/>
        <v>0</v>
      </c>
      <c r="B17" s="11" t="s">
        <v>2100</v>
      </c>
      <c r="C17" s="5">
        <f>""</f>
      </c>
      <c r="D17" s="31" t="s">
        <v>382</v>
      </c>
      <c r="E17" s="31" t="s">
        <v>383</v>
      </c>
      <c r="F17" s="32">
        <f>SUM(F18:F19,F22)</f>
        <v>1715152.6500000001</v>
      </c>
    </row>
    <row r="18" spans="1:7" ht="15.75">
      <c r="A18" s="10">
        <f t="shared" si="0"/>
        <v>0</v>
      </c>
      <c r="B18" s="11"/>
      <c r="C18" s="5">
        <f>""</f>
      </c>
      <c r="D18" s="31" t="s">
        <v>384</v>
      </c>
      <c r="E18" s="31" t="s">
        <v>385</v>
      </c>
      <c r="F18" s="2">
        <v>696568.9</v>
      </c>
      <c r="G18" s="33"/>
    </row>
    <row r="19" spans="1:6" ht="15.75">
      <c r="A19" s="10">
        <f t="shared" si="0"/>
        <v>0</v>
      </c>
      <c r="B19" s="11" t="s">
        <v>2101</v>
      </c>
      <c r="C19" s="5">
        <f>""</f>
      </c>
      <c r="D19" s="31" t="s">
        <v>386</v>
      </c>
      <c r="E19" s="31" t="s">
        <v>387</v>
      </c>
      <c r="F19" s="32">
        <f>SUM(F20:F21)</f>
        <v>843968.92</v>
      </c>
    </row>
    <row r="20" spans="1:6" ht="15.75">
      <c r="A20" s="10">
        <f t="shared" si="0"/>
        <v>0</v>
      </c>
      <c r="B20" s="11"/>
      <c r="C20" s="5">
        <f>""</f>
      </c>
      <c r="D20" s="31" t="s">
        <v>388</v>
      </c>
      <c r="E20" s="31" t="s">
        <v>389</v>
      </c>
      <c r="F20" s="2">
        <v>843968.92</v>
      </c>
    </row>
    <row r="21" spans="1:6" ht="15.75">
      <c r="A21" s="10">
        <f t="shared" si="0"/>
        <v>0</v>
      </c>
      <c r="B21" s="11"/>
      <c r="C21" s="5">
        <f>""</f>
      </c>
      <c r="D21" s="31" t="s">
        <v>390</v>
      </c>
      <c r="E21" s="31" t="s">
        <v>391</v>
      </c>
      <c r="F21" s="2">
        <v>0</v>
      </c>
    </row>
    <row r="22" spans="1:6" ht="15.75">
      <c r="A22" s="10">
        <f t="shared" si="0"/>
        <v>0</v>
      </c>
      <c r="B22" s="11"/>
      <c r="C22" s="5">
        <f>""</f>
      </c>
      <c r="D22" s="31" t="s">
        <v>392</v>
      </c>
      <c r="E22" s="31" t="s">
        <v>393</v>
      </c>
      <c r="F22" s="2">
        <v>174614.83</v>
      </c>
    </row>
    <row r="23" spans="1:6" ht="15.75">
      <c r="A23" s="10">
        <f t="shared" si="0"/>
        <v>0</v>
      </c>
      <c r="B23" s="11" t="s">
        <v>1020</v>
      </c>
      <c r="C23" s="5">
        <f>""</f>
      </c>
      <c r="D23" s="31" t="s">
        <v>394</v>
      </c>
      <c r="E23" s="31" t="s">
        <v>395</v>
      </c>
      <c r="F23" s="32">
        <f>F24</f>
        <v>708358.29</v>
      </c>
    </row>
    <row r="24" spans="1:6" ht="15.75">
      <c r="A24" s="10">
        <f t="shared" si="0"/>
        <v>0</v>
      </c>
      <c r="B24" s="11"/>
      <c r="C24" s="5">
        <f>""</f>
      </c>
      <c r="D24" s="31" t="s">
        <v>396</v>
      </c>
      <c r="E24" s="31" t="s">
        <v>397</v>
      </c>
      <c r="F24" s="2">
        <v>708358.29</v>
      </c>
    </row>
    <row r="25" spans="1:6" ht="15.75">
      <c r="A25" s="10">
        <f t="shared" si="0"/>
        <v>0</v>
      </c>
      <c r="B25" s="11" t="s">
        <v>2102</v>
      </c>
      <c r="C25" s="5">
        <f>""</f>
      </c>
      <c r="D25" s="31" t="s">
        <v>398</v>
      </c>
      <c r="E25" s="31" t="s">
        <v>399</v>
      </c>
      <c r="F25" s="32">
        <f>SUM(F26:F27)</f>
        <v>186827.90000000002</v>
      </c>
    </row>
    <row r="26" spans="1:6" ht="15.75">
      <c r="A26" s="10">
        <f t="shared" si="0"/>
        <v>0</v>
      </c>
      <c r="B26" s="11"/>
      <c r="C26" s="5">
        <f>""</f>
      </c>
      <c r="D26" s="31" t="s">
        <v>400</v>
      </c>
      <c r="E26" s="31" t="s">
        <v>401</v>
      </c>
      <c r="F26" s="2">
        <v>72500.88</v>
      </c>
    </row>
    <row r="27" spans="1:6" ht="15.75">
      <c r="A27" s="10">
        <f t="shared" si="0"/>
        <v>0</v>
      </c>
      <c r="B27" s="11"/>
      <c r="C27" s="5">
        <f>""</f>
      </c>
      <c r="D27" s="31" t="s">
        <v>402</v>
      </c>
      <c r="E27" s="31" t="s">
        <v>403</v>
      </c>
      <c r="F27" s="2">
        <v>114327.02</v>
      </c>
    </row>
    <row r="28" spans="1:6" ht="15.75">
      <c r="A28" s="10">
        <f t="shared" si="0"/>
        <v>0</v>
      </c>
      <c r="B28" s="11"/>
      <c r="C28" s="5">
        <f>""</f>
      </c>
      <c r="D28" s="31" t="s">
        <v>404</v>
      </c>
      <c r="E28" s="31" t="s">
        <v>405</v>
      </c>
      <c r="F28" s="2">
        <v>0</v>
      </c>
    </row>
    <row r="29" spans="1:6" ht="15.75">
      <c r="A29" s="10">
        <f t="shared" si="0"/>
        <v>0</v>
      </c>
      <c r="B29" s="11" t="s">
        <v>2103</v>
      </c>
      <c r="C29" s="5">
        <f>""</f>
      </c>
      <c r="D29" s="31" t="s">
        <v>406</v>
      </c>
      <c r="E29" s="31" t="s">
        <v>407</v>
      </c>
      <c r="F29" s="32">
        <f>SUM(F30,F49)</f>
        <v>8400633.450000001</v>
      </c>
    </row>
    <row r="30" spans="1:6" ht="15.75">
      <c r="A30" s="10">
        <f t="shared" si="0"/>
        <v>0</v>
      </c>
      <c r="B30" s="11" t="s">
        <v>2104</v>
      </c>
      <c r="C30" s="5">
        <f>""</f>
      </c>
      <c r="D30" s="31" t="s">
        <v>408</v>
      </c>
      <c r="E30" s="31" t="s">
        <v>409</v>
      </c>
      <c r="F30" s="32">
        <f>SUM(F31,F48)</f>
        <v>7964036.03</v>
      </c>
    </row>
    <row r="31" spans="1:6" ht="15.75">
      <c r="A31" s="10">
        <f t="shared" si="0"/>
        <v>0</v>
      </c>
      <c r="B31" s="11" t="s">
        <v>2105</v>
      </c>
      <c r="C31" s="5">
        <f>""</f>
      </c>
      <c r="D31" s="31" t="s">
        <v>676</v>
      </c>
      <c r="E31" s="31" t="s">
        <v>279</v>
      </c>
      <c r="F31" s="32">
        <f>SUM(F32:F47)</f>
        <v>7964036.03</v>
      </c>
    </row>
    <row r="32" spans="1:6" ht="15.75">
      <c r="A32" s="10">
        <f t="shared" si="0"/>
        <v>0</v>
      </c>
      <c r="B32" s="11"/>
      <c r="C32" s="5">
        <f>""</f>
      </c>
      <c r="D32" s="31" t="s">
        <v>677</v>
      </c>
      <c r="E32" s="31" t="s">
        <v>280</v>
      </c>
      <c r="F32" s="2">
        <v>7964036.03</v>
      </c>
    </row>
    <row r="33" spans="1:6" ht="15.75">
      <c r="A33" s="10">
        <f t="shared" si="0"/>
        <v>0</v>
      </c>
      <c r="B33" s="11"/>
      <c r="C33" s="5">
        <f>""</f>
      </c>
      <c r="D33" s="31" t="s">
        <v>678</v>
      </c>
      <c r="E33" s="31" t="s">
        <v>281</v>
      </c>
      <c r="F33" s="2">
        <v>0</v>
      </c>
    </row>
    <row r="34" spans="1:6" ht="15.75">
      <c r="A34" s="10">
        <f t="shared" si="0"/>
        <v>0</v>
      </c>
      <c r="B34" s="11"/>
      <c r="C34" s="5">
        <f>""</f>
      </c>
      <c r="D34" s="31" t="s">
        <v>679</v>
      </c>
      <c r="E34" s="31" t="s">
        <v>282</v>
      </c>
      <c r="F34" s="2">
        <v>0</v>
      </c>
    </row>
    <row r="35" spans="1:6" ht="15.75">
      <c r="A35" s="10">
        <f t="shared" si="0"/>
        <v>0</v>
      </c>
      <c r="B35" s="11"/>
      <c r="C35" s="5">
        <f>""</f>
      </c>
      <c r="D35" s="31" t="s">
        <v>680</v>
      </c>
      <c r="E35" s="31" t="s">
        <v>283</v>
      </c>
      <c r="F35" s="2">
        <v>0</v>
      </c>
    </row>
    <row r="36" spans="1:6" ht="15.75">
      <c r="A36" s="10">
        <f t="shared" si="0"/>
        <v>0</v>
      </c>
      <c r="B36" s="11"/>
      <c r="C36" s="5">
        <f>""</f>
      </c>
      <c r="D36" s="31" t="s">
        <v>681</v>
      </c>
      <c r="E36" s="31" t="s">
        <v>284</v>
      </c>
      <c r="F36" s="2">
        <v>0</v>
      </c>
    </row>
    <row r="37" spans="1:6" ht="15.75">
      <c r="A37" s="10">
        <f t="shared" si="0"/>
        <v>0</v>
      </c>
      <c r="B37" s="11"/>
      <c r="C37" s="5">
        <f>""</f>
      </c>
      <c r="D37" s="31" t="s">
        <v>682</v>
      </c>
      <c r="E37" s="31" t="s">
        <v>285</v>
      </c>
      <c r="F37" s="2">
        <v>0</v>
      </c>
    </row>
    <row r="38" spans="1:6" ht="15.75">
      <c r="A38" s="10">
        <f t="shared" si="0"/>
        <v>0</v>
      </c>
      <c r="B38" s="11"/>
      <c r="C38" s="5">
        <f>""</f>
      </c>
      <c r="D38" s="31" t="s">
        <v>713</v>
      </c>
      <c r="E38" s="31" t="s">
        <v>286</v>
      </c>
      <c r="F38" s="2">
        <v>0</v>
      </c>
    </row>
    <row r="39" spans="1:6" ht="15.75">
      <c r="A39" s="10">
        <f t="shared" si="0"/>
        <v>0</v>
      </c>
      <c r="B39" s="11"/>
      <c r="C39" s="5">
        <f>""</f>
      </c>
      <c r="D39" s="31" t="s">
        <v>683</v>
      </c>
      <c r="E39" s="31" t="s">
        <v>287</v>
      </c>
      <c r="F39" s="2">
        <v>0</v>
      </c>
    </row>
    <row r="40" spans="1:6" ht="15.75">
      <c r="A40" s="10">
        <f t="shared" si="0"/>
        <v>0</v>
      </c>
      <c r="B40" s="11"/>
      <c r="C40" s="5">
        <f>""</f>
      </c>
      <c r="D40" s="31" t="s">
        <v>684</v>
      </c>
      <c r="E40" s="31" t="s">
        <v>288</v>
      </c>
      <c r="F40" s="2">
        <v>0</v>
      </c>
    </row>
    <row r="41" spans="1:6" ht="15.75">
      <c r="A41" s="10">
        <f t="shared" si="0"/>
        <v>0</v>
      </c>
      <c r="B41" s="11"/>
      <c r="C41" s="5">
        <f>""</f>
      </c>
      <c r="D41" s="31" t="s">
        <v>275</v>
      </c>
      <c r="E41" s="31" t="s">
        <v>289</v>
      </c>
      <c r="F41" s="2">
        <v>0</v>
      </c>
    </row>
    <row r="42" spans="1:6" ht="15.75">
      <c r="A42" s="10">
        <f t="shared" si="0"/>
        <v>0</v>
      </c>
      <c r="B42" s="11"/>
      <c r="C42" s="5">
        <f>""</f>
      </c>
      <c r="D42" s="31" t="s">
        <v>712</v>
      </c>
      <c r="E42" s="31" t="s">
        <v>290</v>
      </c>
      <c r="F42" s="2">
        <v>0</v>
      </c>
    </row>
    <row r="43" spans="1:6" ht="15.75">
      <c r="A43" s="10">
        <f t="shared" si="0"/>
        <v>0</v>
      </c>
      <c r="B43" s="11"/>
      <c r="C43" s="5">
        <f>""</f>
      </c>
      <c r="D43" s="31" t="s">
        <v>276</v>
      </c>
      <c r="E43" s="31" t="s">
        <v>707</v>
      </c>
      <c r="F43" s="2">
        <v>0</v>
      </c>
    </row>
    <row r="44" spans="1:6" ht="15.75">
      <c r="A44" s="10">
        <f t="shared" si="0"/>
        <v>0</v>
      </c>
      <c r="B44" s="11"/>
      <c r="C44" s="5">
        <f>""</f>
      </c>
      <c r="D44" s="31" t="s">
        <v>277</v>
      </c>
      <c r="E44" s="31" t="s">
        <v>708</v>
      </c>
      <c r="F44" s="2">
        <v>0</v>
      </c>
    </row>
    <row r="45" spans="1:6" ht="15.75">
      <c r="A45" s="10">
        <f t="shared" si="0"/>
        <v>0</v>
      </c>
      <c r="B45" s="11"/>
      <c r="C45" s="5">
        <f>""</f>
      </c>
      <c r="D45" s="31" t="s">
        <v>711</v>
      </c>
      <c r="E45" s="31" t="s">
        <v>709</v>
      </c>
      <c r="F45" s="2">
        <v>0</v>
      </c>
    </row>
    <row r="46" spans="1:6" ht="15.75">
      <c r="A46" s="10">
        <f t="shared" si="0"/>
        <v>0</v>
      </c>
      <c r="B46" s="11"/>
      <c r="C46" s="5">
        <f>""</f>
      </c>
      <c r="D46" s="31" t="s">
        <v>1043</v>
      </c>
      <c r="E46" s="31" t="s">
        <v>1044</v>
      </c>
      <c r="F46" s="2">
        <v>0</v>
      </c>
    </row>
    <row r="47" spans="1:6" ht="15.75">
      <c r="A47" s="10">
        <f t="shared" si="0"/>
        <v>0</v>
      </c>
      <c r="B47" s="11"/>
      <c r="C47" s="5">
        <f>""</f>
      </c>
      <c r="D47" s="31" t="s">
        <v>1046</v>
      </c>
      <c r="E47" s="31" t="s">
        <v>1047</v>
      </c>
      <c r="F47" s="2">
        <v>0</v>
      </c>
    </row>
    <row r="48" spans="1:6" ht="15.75">
      <c r="A48" s="10">
        <f t="shared" si="0"/>
        <v>0</v>
      </c>
      <c r="B48" s="11"/>
      <c r="C48" s="5">
        <f>""</f>
      </c>
      <c r="D48" s="31" t="s">
        <v>278</v>
      </c>
      <c r="E48" s="31" t="s">
        <v>710</v>
      </c>
      <c r="F48" s="2">
        <v>0</v>
      </c>
    </row>
    <row r="49" spans="1:6" ht="15.75">
      <c r="A49" s="10">
        <f t="shared" si="0"/>
        <v>0</v>
      </c>
      <c r="B49" s="11" t="s">
        <v>2106</v>
      </c>
      <c r="C49" s="5">
        <f>""</f>
      </c>
      <c r="D49" s="31" t="s">
        <v>410</v>
      </c>
      <c r="E49" s="31" t="s">
        <v>411</v>
      </c>
      <c r="F49" s="32">
        <f>SUM(F50:F51)</f>
        <v>436597.42</v>
      </c>
    </row>
    <row r="50" spans="1:6" ht="15.75">
      <c r="A50" s="10">
        <f t="shared" si="0"/>
        <v>0</v>
      </c>
      <c r="B50" s="11"/>
      <c r="C50" s="5">
        <f>""</f>
      </c>
      <c r="D50" s="31" t="s">
        <v>344</v>
      </c>
      <c r="E50" s="31" t="s">
        <v>268</v>
      </c>
      <c r="F50" s="2">
        <v>436597.42</v>
      </c>
    </row>
    <row r="51" spans="1:6" ht="15.75">
      <c r="A51" s="10">
        <f t="shared" si="0"/>
        <v>0</v>
      </c>
      <c r="B51" s="11"/>
      <c r="C51" s="5">
        <f>""</f>
      </c>
      <c r="D51" s="31" t="s">
        <v>726</v>
      </c>
      <c r="E51" s="31" t="s">
        <v>727</v>
      </c>
      <c r="F51" s="2">
        <v>0</v>
      </c>
    </row>
    <row r="52" spans="1:6" ht="15.75">
      <c r="A52" s="10">
        <f t="shared" si="0"/>
        <v>0</v>
      </c>
      <c r="B52" s="11" t="s">
        <v>2107</v>
      </c>
      <c r="C52" s="5">
        <f>""</f>
      </c>
      <c r="D52" s="31" t="s">
        <v>412</v>
      </c>
      <c r="E52" s="31" t="s">
        <v>413</v>
      </c>
      <c r="F52" s="32">
        <f>SUM(F53:F54,F60:F62)</f>
        <v>314266.5</v>
      </c>
    </row>
    <row r="53" spans="1:6" ht="15.75">
      <c r="A53" s="10">
        <f t="shared" si="0"/>
        <v>0</v>
      </c>
      <c r="B53" s="11"/>
      <c r="C53" s="5">
        <f>""</f>
      </c>
      <c r="D53" s="31" t="s">
        <v>414</v>
      </c>
      <c r="E53" s="31" t="s">
        <v>415</v>
      </c>
      <c r="F53" s="2">
        <v>2049</v>
      </c>
    </row>
    <row r="54" spans="1:6" ht="15.75">
      <c r="A54" s="10">
        <f t="shared" si="0"/>
        <v>0</v>
      </c>
      <c r="B54" s="11" t="s">
        <v>2108</v>
      </c>
      <c r="C54" s="5">
        <f>""</f>
      </c>
      <c r="D54" s="31" t="s">
        <v>416</v>
      </c>
      <c r="E54" s="31" t="s">
        <v>417</v>
      </c>
      <c r="F54" s="32">
        <f>SUM(F55:F59)</f>
        <v>312217.5</v>
      </c>
    </row>
    <row r="55" spans="1:6" ht="15.75">
      <c r="A55" s="10">
        <f t="shared" si="0"/>
        <v>0</v>
      </c>
      <c r="B55" s="11"/>
      <c r="C55" s="5">
        <f>""</f>
      </c>
      <c r="D55" s="31" t="s">
        <v>343</v>
      </c>
      <c r="E55" s="31" t="s">
        <v>362</v>
      </c>
      <c r="F55" s="2">
        <v>0</v>
      </c>
    </row>
    <row r="56" spans="1:6" ht="15.75">
      <c r="A56" s="10">
        <f t="shared" si="0"/>
        <v>0</v>
      </c>
      <c r="B56" s="11"/>
      <c r="C56" s="5">
        <f>""</f>
      </c>
      <c r="D56" s="31" t="s">
        <v>308</v>
      </c>
      <c r="E56" s="31" t="s">
        <v>269</v>
      </c>
      <c r="F56" s="2">
        <v>0</v>
      </c>
    </row>
    <row r="57" spans="1:6" ht="47.25">
      <c r="A57" s="10">
        <f t="shared" si="0"/>
        <v>0</v>
      </c>
      <c r="B57" s="11"/>
      <c r="C57" s="5">
        <f>""</f>
      </c>
      <c r="D57" s="31" t="s">
        <v>309</v>
      </c>
      <c r="E57" s="217" t="s">
        <v>342</v>
      </c>
      <c r="F57" s="2">
        <v>0</v>
      </c>
    </row>
    <row r="58" spans="1:6" ht="15.75">
      <c r="A58" s="10">
        <f t="shared" si="0"/>
        <v>0</v>
      </c>
      <c r="B58" s="11"/>
      <c r="C58" s="5">
        <f>""</f>
      </c>
      <c r="D58" s="31" t="s">
        <v>310</v>
      </c>
      <c r="E58" s="31" t="s">
        <v>718</v>
      </c>
      <c r="F58" s="2">
        <v>0</v>
      </c>
    </row>
    <row r="59" spans="1:6" ht="15.75">
      <c r="A59" s="10">
        <f t="shared" si="0"/>
        <v>0</v>
      </c>
      <c r="B59" s="11"/>
      <c r="C59" s="5">
        <f>""</f>
      </c>
      <c r="D59" s="31" t="s">
        <v>311</v>
      </c>
      <c r="E59" s="31" t="s">
        <v>719</v>
      </c>
      <c r="F59" s="2">
        <v>312217.5</v>
      </c>
    </row>
    <row r="60" spans="1:6" ht="15.75">
      <c r="A60" s="10">
        <f t="shared" si="0"/>
        <v>0</v>
      </c>
      <c r="B60" s="11"/>
      <c r="C60" s="5">
        <f>""</f>
      </c>
      <c r="D60" s="31" t="s">
        <v>418</v>
      </c>
      <c r="E60" s="31" t="s">
        <v>419</v>
      </c>
      <c r="F60" s="2">
        <v>0</v>
      </c>
    </row>
    <row r="61" spans="1:6" ht="15.75">
      <c r="A61" s="10">
        <f t="shared" si="0"/>
        <v>0</v>
      </c>
      <c r="B61" s="11"/>
      <c r="C61" s="5">
        <f>""</f>
      </c>
      <c r="D61" s="31" t="s">
        <v>420</v>
      </c>
      <c r="E61" s="31" t="s">
        <v>421</v>
      </c>
      <c r="F61" s="2">
        <v>0</v>
      </c>
    </row>
    <row r="62" spans="1:6" ht="15.75">
      <c r="A62" s="10">
        <f t="shared" si="0"/>
        <v>0</v>
      </c>
      <c r="B62" s="11"/>
      <c r="C62" s="5">
        <f>""</f>
      </c>
      <c r="D62" s="31" t="s">
        <v>422</v>
      </c>
      <c r="E62" s="31" t="s">
        <v>423</v>
      </c>
      <c r="F62" s="2">
        <v>0</v>
      </c>
    </row>
    <row r="63" spans="1:6" ht="15.75">
      <c r="A63" s="10">
        <f t="shared" si="0"/>
        <v>0</v>
      </c>
      <c r="B63" s="11"/>
      <c r="C63" s="5">
        <f>""</f>
      </c>
      <c r="D63" s="31" t="s">
        <v>424</v>
      </c>
      <c r="E63" s="31" t="s">
        <v>425</v>
      </c>
      <c r="F63" s="2">
        <v>0</v>
      </c>
    </row>
    <row r="64" spans="1:6" ht="15.75">
      <c r="A64" s="10">
        <f t="shared" si="0"/>
        <v>0</v>
      </c>
      <c r="B64" s="11"/>
      <c r="C64" s="5">
        <f>""</f>
      </c>
      <c r="D64" s="31" t="s">
        <v>426</v>
      </c>
      <c r="E64" s="31" t="s">
        <v>427</v>
      </c>
      <c r="F64" s="2">
        <v>0</v>
      </c>
    </row>
    <row r="65" spans="1:6" ht="15.75">
      <c r="A65" s="10">
        <f t="shared" si="0"/>
        <v>0</v>
      </c>
      <c r="B65" s="11" t="s">
        <v>2109</v>
      </c>
      <c r="C65" s="5">
        <f>""</f>
      </c>
      <c r="D65" s="31" t="s">
        <v>428</v>
      </c>
      <c r="E65" s="31" t="s">
        <v>429</v>
      </c>
      <c r="F65" s="32">
        <f>SUM(F66:F67)</f>
        <v>130832.45</v>
      </c>
    </row>
    <row r="66" spans="1:6" ht="15.75">
      <c r="A66" s="10">
        <f t="shared" si="0"/>
        <v>0</v>
      </c>
      <c r="B66" s="11"/>
      <c r="C66" s="5">
        <f>""</f>
      </c>
      <c r="D66" s="31" t="s">
        <v>312</v>
      </c>
      <c r="E66" s="31" t="s">
        <v>670</v>
      </c>
      <c r="F66" s="2">
        <v>0</v>
      </c>
    </row>
    <row r="67" spans="1:6" ht="15.75">
      <c r="A67" s="10">
        <f t="shared" si="0"/>
        <v>0</v>
      </c>
      <c r="B67" s="11"/>
      <c r="C67" s="5">
        <f>""</f>
      </c>
      <c r="D67" s="31" t="s">
        <v>313</v>
      </c>
      <c r="E67" s="31" t="s">
        <v>671</v>
      </c>
      <c r="F67" s="2">
        <v>130832.45</v>
      </c>
    </row>
    <row r="68" spans="1:6" ht="15.75">
      <c r="A68" s="10">
        <f t="shared" si="0"/>
        <v>0</v>
      </c>
      <c r="B68" s="11" t="s">
        <v>2110</v>
      </c>
      <c r="C68" s="5">
        <f>""</f>
      </c>
      <c r="D68" s="31" t="s">
        <v>430</v>
      </c>
      <c r="E68" s="31" t="s">
        <v>431</v>
      </c>
      <c r="F68" s="32">
        <f>SUM(F69,F116:F119,F137)</f>
        <v>57825035.17</v>
      </c>
    </row>
    <row r="69" spans="1:6" ht="15.75">
      <c r="A69" s="10">
        <f t="shared" si="0"/>
        <v>0</v>
      </c>
      <c r="B69" s="11" t="s">
        <v>2111</v>
      </c>
      <c r="C69" s="5">
        <f>""</f>
      </c>
      <c r="D69" s="31" t="s">
        <v>432</v>
      </c>
      <c r="E69" s="31" t="s">
        <v>433</v>
      </c>
      <c r="F69" s="32">
        <f>SUM(F70,F93,F108,F112)</f>
        <v>57788535.17</v>
      </c>
    </row>
    <row r="70" spans="1:6" ht="15.75">
      <c r="A70" s="10">
        <f t="shared" si="0"/>
        <v>0</v>
      </c>
      <c r="B70" s="11" t="s">
        <v>2112</v>
      </c>
      <c r="C70" s="5">
        <f>""</f>
      </c>
      <c r="D70" s="31" t="s">
        <v>434</v>
      </c>
      <c r="E70" s="31" t="s">
        <v>435</v>
      </c>
      <c r="F70" s="32">
        <f>SUM(F71,F75,F83:F85,F88:F90)</f>
        <v>29864887.519999996</v>
      </c>
    </row>
    <row r="71" spans="1:6" ht="15.75">
      <c r="A71" s="10">
        <f t="shared" si="0"/>
        <v>0</v>
      </c>
      <c r="B71" s="11" t="s">
        <v>2113</v>
      </c>
      <c r="C71" s="5">
        <f>""</f>
      </c>
      <c r="D71" s="31" t="s">
        <v>436</v>
      </c>
      <c r="E71" s="31" t="s">
        <v>437</v>
      </c>
      <c r="F71" s="32">
        <f>SUM(F72:F74)</f>
        <v>21740549.779999997</v>
      </c>
    </row>
    <row r="72" spans="1:6" ht="15.75">
      <c r="A72" s="10">
        <f t="shared" si="0"/>
        <v>0</v>
      </c>
      <c r="B72" s="11"/>
      <c r="C72" s="5">
        <f>""</f>
      </c>
      <c r="D72" s="31" t="s">
        <v>438</v>
      </c>
      <c r="E72" s="31" t="s">
        <v>439</v>
      </c>
      <c r="F72" s="2">
        <v>21722961.9</v>
      </c>
    </row>
    <row r="73" spans="1:6" ht="15.75">
      <c r="A73" s="10">
        <f t="shared" si="0"/>
        <v>0</v>
      </c>
      <c r="B73" s="11"/>
      <c r="C73" s="5">
        <f>""</f>
      </c>
      <c r="D73" s="31" t="s">
        <v>440</v>
      </c>
      <c r="E73" s="31" t="s">
        <v>441</v>
      </c>
      <c r="F73" s="2">
        <v>17587.88</v>
      </c>
    </row>
    <row r="74" spans="1:6" ht="15.75">
      <c r="A74" s="10">
        <f t="shared" si="0"/>
        <v>0</v>
      </c>
      <c r="B74" s="11"/>
      <c r="C74" s="5">
        <f>""</f>
      </c>
      <c r="D74" s="31" t="s">
        <v>442</v>
      </c>
      <c r="E74" s="31" t="s">
        <v>443</v>
      </c>
      <c r="F74" s="2">
        <v>0</v>
      </c>
    </row>
    <row r="75" spans="1:6" ht="15.75">
      <c r="A75" s="10">
        <f t="shared" si="0"/>
        <v>0</v>
      </c>
      <c r="B75" s="11" t="s">
        <v>2114</v>
      </c>
      <c r="C75" s="5">
        <f>""</f>
      </c>
      <c r="D75" s="31" t="s">
        <v>445</v>
      </c>
      <c r="E75" s="31" t="s">
        <v>446</v>
      </c>
      <c r="F75" s="32">
        <f>SUM(F76:F82)</f>
        <v>397626.82</v>
      </c>
    </row>
    <row r="76" spans="1:6" ht="15.75">
      <c r="A76" s="10">
        <f t="shared" si="0"/>
        <v>0</v>
      </c>
      <c r="B76" s="11"/>
      <c r="C76" s="5">
        <f>""</f>
      </c>
      <c r="D76" s="31" t="s">
        <v>447</v>
      </c>
      <c r="E76" s="31" t="s">
        <v>448</v>
      </c>
      <c r="F76" s="2">
        <v>0</v>
      </c>
    </row>
    <row r="77" spans="1:6" ht="15.75">
      <c r="A77" s="10">
        <f t="shared" si="0"/>
        <v>0</v>
      </c>
      <c r="B77" s="11"/>
      <c r="C77" s="5">
        <f>""</f>
      </c>
      <c r="D77" s="31" t="s">
        <v>449</v>
      </c>
      <c r="E77" s="31" t="s">
        <v>450</v>
      </c>
      <c r="F77" s="2">
        <v>0</v>
      </c>
    </row>
    <row r="78" spans="1:6" ht="15.75">
      <c r="A78" s="10">
        <f aca="true" t="shared" si="1" ref="A78:A141">IF(F78&lt;&gt;"",0,1)</f>
        <v>0</v>
      </c>
      <c r="B78" s="11"/>
      <c r="C78" s="5">
        <f>""</f>
      </c>
      <c r="D78" s="31" t="s">
        <v>451</v>
      </c>
      <c r="E78" s="31" t="s">
        <v>452</v>
      </c>
      <c r="F78" s="2">
        <v>0</v>
      </c>
    </row>
    <row r="79" spans="1:6" ht="15.75">
      <c r="A79" s="10">
        <f t="shared" si="1"/>
        <v>0</v>
      </c>
      <c r="B79" s="11"/>
      <c r="C79" s="5">
        <f>""</f>
      </c>
      <c r="D79" s="31" t="s">
        <v>453</v>
      </c>
      <c r="E79" s="31" t="s">
        <v>454</v>
      </c>
      <c r="F79" s="2">
        <v>0</v>
      </c>
    </row>
    <row r="80" spans="1:6" ht="15.75">
      <c r="A80" s="10">
        <f t="shared" si="1"/>
        <v>0</v>
      </c>
      <c r="B80" s="11"/>
      <c r="C80" s="5">
        <f>""</f>
      </c>
      <c r="D80" s="31" t="s">
        <v>455</v>
      </c>
      <c r="E80" s="31" t="s">
        <v>471</v>
      </c>
      <c r="F80" s="2">
        <v>0</v>
      </c>
    </row>
    <row r="81" spans="1:6" ht="15.75">
      <c r="A81" s="10">
        <f t="shared" si="1"/>
        <v>0</v>
      </c>
      <c r="B81" s="11"/>
      <c r="C81" s="5">
        <f>""</f>
      </c>
      <c r="D81" s="31" t="s">
        <v>472</v>
      </c>
      <c r="E81" s="31" t="s">
        <v>473</v>
      </c>
      <c r="F81" s="2">
        <v>397626.82</v>
      </c>
    </row>
    <row r="82" spans="1:6" ht="15.75">
      <c r="A82" s="10">
        <f t="shared" si="1"/>
        <v>0</v>
      </c>
      <c r="B82" s="11"/>
      <c r="C82" s="5">
        <f>""</f>
      </c>
      <c r="D82" s="31" t="s">
        <v>474</v>
      </c>
      <c r="E82" s="31" t="s">
        <v>475</v>
      </c>
      <c r="F82" s="2">
        <v>0</v>
      </c>
    </row>
    <row r="83" spans="1:6" ht="15.75">
      <c r="A83" s="10">
        <f t="shared" si="1"/>
        <v>0</v>
      </c>
      <c r="B83" s="11"/>
      <c r="C83" s="5">
        <f>""</f>
      </c>
      <c r="D83" s="31" t="s">
        <v>476</v>
      </c>
      <c r="E83" s="31" t="s">
        <v>477</v>
      </c>
      <c r="F83" s="2">
        <v>5233035.84</v>
      </c>
    </row>
    <row r="84" spans="1:6" ht="15.75">
      <c r="A84" s="10">
        <f t="shared" si="1"/>
        <v>0</v>
      </c>
      <c r="B84" s="11"/>
      <c r="C84" s="5">
        <f>""</f>
      </c>
      <c r="D84" s="31" t="s">
        <v>478</v>
      </c>
      <c r="E84" s="31" t="s">
        <v>479</v>
      </c>
      <c r="F84" s="2">
        <v>429789.8</v>
      </c>
    </row>
    <row r="85" spans="1:6" ht="15.75">
      <c r="A85" s="10">
        <f t="shared" si="1"/>
        <v>0</v>
      </c>
      <c r="B85" s="11" t="s">
        <v>2115</v>
      </c>
      <c r="C85" s="5">
        <f>""</f>
      </c>
      <c r="D85" s="31" t="s">
        <v>480</v>
      </c>
      <c r="E85" s="31" t="s">
        <v>481</v>
      </c>
      <c r="F85" s="32">
        <f>SUM(F86:F87)</f>
        <v>1540809.7</v>
      </c>
    </row>
    <row r="86" spans="1:6" ht="15.75">
      <c r="A86" s="10">
        <f t="shared" si="1"/>
        <v>0</v>
      </c>
      <c r="B86" s="11"/>
      <c r="C86" s="5">
        <f>""</f>
      </c>
      <c r="D86" s="31" t="s">
        <v>261</v>
      </c>
      <c r="E86" s="31" t="s">
        <v>482</v>
      </c>
      <c r="F86" s="2">
        <v>995663.45</v>
      </c>
    </row>
    <row r="87" spans="1:6" ht="15.75">
      <c r="A87" s="10">
        <f t="shared" si="1"/>
        <v>0</v>
      </c>
      <c r="B87" s="11"/>
      <c r="C87" s="5">
        <f>""</f>
      </c>
      <c r="D87" s="31" t="s">
        <v>262</v>
      </c>
      <c r="E87" s="31" t="s">
        <v>483</v>
      </c>
      <c r="F87" s="2">
        <v>545146.25</v>
      </c>
    </row>
    <row r="88" spans="1:6" ht="15.75">
      <c r="A88" s="10">
        <f t="shared" si="1"/>
        <v>0</v>
      </c>
      <c r="B88" s="11"/>
      <c r="C88" s="5">
        <f>""</f>
      </c>
      <c r="D88" s="31" t="s">
        <v>484</v>
      </c>
      <c r="E88" s="31" t="s">
        <v>485</v>
      </c>
      <c r="F88" s="2">
        <v>23613.36</v>
      </c>
    </row>
    <row r="89" spans="1:6" ht="15.75">
      <c r="A89" s="10">
        <f t="shared" si="1"/>
        <v>0</v>
      </c>
      <c r="B89" s="11"/>
      <c r="C89" s="5">
        <f>""</f>
      </c>
      <c r="D89" s="31" t="s">
        <v>486</v>
      </c>
      <c r="E89" s="31" t="s">
        <v>487</v>
      </c>
      <c r="F89" s="2">
        <v>0</v>
      </c>
    </row>
    <row r="90" spans="1:6" ht="15.75">
      <c r="A90" s="10">
        <f t="shared" si="1"/>
        <v>0</v>
      </c>
      <c r="B90" s="11" t="s">
        <v>2116</v>
      </c>
      <c r="C90" s="5">
        <f>""</f>
      </c>
      <c r="D90" s="31" t="s">
        <v>488</v>
      </c>
      <c r="E90" s="31" t="s">
        <v>489</v>
      </c>
      <c r="F90" s="32">
        <f>SUM(F91:F92)</f>
        <v>499462.22</v>
      </c>
    </row>
    <row r="91" spans="1:6" ht="15.75">
      <c r="A91" s="10">
        <f t="shared" si="1"/>
        <v>0</v>
      </c>
      <c r="B91" s="11"/>
      <c r="C91" s="5">
        <f>""</f>
      </c>
      <c r="D91" s="31" t="s">
        <v>715</v>
      </c>
      <c r="E91" s="31" t="s">
        <v>307</v>
      </c>
      <c r="F91" s="2">
        <v>0</v>
      </c>
    </row>
    <row r="92" spans="1:6" ht="15.75">
      <c r="A92" s="10">
        <f t="shared" si="1"/>
        <v>0</v>
      </c>
      <c r="B92" s="11"/>
      <c r="C92" s="5">
        <f>""</f>
      </c>
      <c r="D92" s="31" t="s">
        <v>716</v>
      </c>
      <c r="E92" s="31" t="s">
        <v>483</v>
      </c>
      <c r="F92" s="2">
        <v>499462.22</v>
      </c>
    </row>
    <row r="93" spans="1:6" ht="15.75">
      <c r="A93" s="10">
        <f t="shared" si="1"/>
        <v>0</v>
      </c>
      <c r="B93" s="11" t="s">
        <v>2117</v>
      </c>
      <c r="C93" s="5">
        <f>""</f>
      </c>
      <c r="D93" s="31" t="s">
        <v>490</v>
      </c>
      <c r="E93" s="31" t="s">
        <v>491</v>
      </c>
      <c r="F93" s="32">
        <f>SUM(F94,F100,F105:F107)</f>
        <v>10805872.6</v>
      </c>
    </row>
    <row r="94" spans="1:6" ht="15.75">
      <c r="A94" s="10">
        <f t="shared" si="1"/>
        <v>0</v>
      </c>
      <c r="B94" s="11" t="s">
        <v>2118</v>
      </c>
      <c r="C94" s="5">
        <f>""</f>
      </c>
      <c r="D94" s="31" t="s">
        <v>492</v>
      </c>
      <c r="E94" s="31" t="s">
        <v>493</v>
      </c>
      <c r="F94" s="32">
        <f>SUM(F95:F99)</f>
        <v>10805872.6</v>
      </c>
    </row>
    <row r="95" spans="1:6" ht="15.75">
      <c r="A95" s="10">
        <f t="shared" si="1"/>
        <v>0</v>
      </c>
      <c r="B95" s="11"/>
      <c r="C95" s="5">
        <f>""</f>
      </c>
      <c r="D95" s="31" t="s">
        <v>494</v>
      </c>
      <c r="E95" s="31" t="s">
        <v>495</v>
      </c>
      <c r="F95" s="2">
        <v>10093689.19</v>
      </c>
    </row>
    <row r="96" spans="1:6" ht="15.75">
      <c r="A96" s="10">
        <f t="shared" si="1"/>
        <v>0</v>
      </c>
      <c r="B96" s="11"/>
      <c r="C96" s="5">
        <f>""</f>
      </c>
      <c r="D96" s="31" t="s">
        <v>496</v>
      </c>
      <c r="E96" s="31" t="s">
        <v>497</v>
      </c>
      <c r="F96" s="2">
        <v>566058.76</v>
      </c>
    </row>
    <row r="97" spans="1:6" ht="15.75">
      <c r="A97" s="10">
        <f t="shared" si="1"/>
        <v>0</v>
      </c>
      <c r="B97" s="11"/>
      <c r="C97" s="5">
        <f>""</f>
      </c>
      <c r="D97" s="31" t="s">
        <v>498</v>
      </c>
      <c r="E97" s="31" t="s">
        <v>499</v>
      </c>
      <c r="F97" s="2">
        <v>16702.79</v>
      </c>
    </row>
    <row r="98" spans="1:6" ht="15.75">
      <c r="A98" s="10">
        <f t="shared" si="1"/>
        <v>0</v>
      </c>
      <c r="B98" s="11"/>
      <c r="C98" s="5">
        <f>""</f>
      </c>
      <c r="D98" s="31" t="s">
        <v>500</v>
      </c>
      <c r="E98" s="31" t="s">
        <v>501</v>
      </c>
      <c r="F98" s="2">
        <v>5466.47</v>
      </c>
    </row>
    <row r="99" spans="1:6" ht="15.75">
      <c r="A99" s="10">
        <f t="shared" si="1"/>
        <v>0</v>
      </c>
      <c r="B99" s="11"/>
      <c r="C99" s="5">
        <f>""</f>
      </c>
      <c r="D99" s="31" t="s">
        <v>502</v>
      </c>
      <c r="E99" s="31" t="s">
        <v>503</v>
      </c>
      <c r="F99" s="2">
        <v>123955.39</v>
      </c>
    </row>
    <row r="100" spans="1:6" ht="15.75">
      <c r="A100" s="10">
        <f t="shared" si="1"/>
        <v>0</v>
      </c>
      <c r="B100" s="11" t="s">
        <v>2119</v>
      </c>
      <c r="C100" s="5">
        <f>""</f>
      </c>
      <c r="D100" s="31" t="s">
        <v>504</v>
      </c>
      <c r="E100" s="31" t="s">
        <v>505</v>
      </c>
      <c r="F100" s="32">
        <f>SUM(F101:F104)</f>
        <v>0</v>
      </c>
    </row>
    <row r="101" spans="1:6" ht="15.75">
      <c r="A101" s="10">
        <f t="shared" si="1"/>
        <v>0</v>
      </c>
      <c r="B101" s="11"/>
      <c r="C101" s="5">
        <f>""</f>
      </c>
      <c r="D101" s="31" t="s">
        <v>506</v>
      </c>
      <c r="E101" s="31" t="s">
        <v>507</v>
      </c>
      <c r="F101" s="2">
        <v>0</v>
      </c>
    </row>
    <row r="102" spans="1:6" ht="15.75">
      <c r="A102" s="10">
        <f t="shared" si="1"/>
        <v>0</v>
      </c>
      <c r="B102" s="11"/>
      <c r="C102" s="5">
        <f>""</f>
      </c>
      <c r="D102" s="31" t="s">
        <v>508</v>
      </c>
      <c r="E102" s="31" t="s">
        <v>509</v>
      </c>
      <c r="F102" s="2">
        <v>0</v>
      </c>
    </row>
    <row r="103" spans="1:6" ht="15.75">
      <c r="A103" s="10">
        <f t="shared" si="1"/>
        <v>0</v>
      </c>
      <c r="B103" s="11"/>
      <c r="C103" s="5">
        <f>""</f>
      </c>
      <c r="D103" s="31" t="s">
        <v>510</v>
      </c>
      <c r="E103" s="31" t="s">
        <v>511</v>
      </c>
      <c r="F103" s="2">
        <v>0</v>
      </c>
    </row>
    <row r="104" spans="1:6" ht="15.75">
      <c r="A104" s="10">
        <f t="shared" si="1"/>
        <v>0</v>
      </c>
      <c r="B104" s="11"/>
      <c r="C104" s="5">
        <f>""</f>
      </c>
      <c r="D104" s="31" t="s">
        <v>512</v>
      </c>
      <c r="E104" s="31" t="s">
        <v>513</v>
      </c>
      <c r="F104" s="2">
        <v>0</v>
      </c>
    </row>
    <row r="105" spans="1:6" ht="15.75">
      <c r="A105" s="10">
        <f t="shared" si="1"/>
        <v>0</v>
      </c>
      <c r="B105" s="11"/>
      <c r="C105" s="5">
        <f>""</f>
      </c>
      <c r="D105" s="31" t="s">
        <v>514</v>
      </c>
      <c r="E105" s="31" t="s">
        <v>515</v>
      </c>
      <c r="F105" s="2">
        <v>0</v>
      </c>
    </row>
    <row r="106" spans="1:6" ht="15.75">
      <c r="A106" s="10">
        <f t="shared" si="1"/>
        <v>0</v>
      </c>
      <c r="B106" s="11"/>
      <c r="C106" s="5">
        <f>""</f>
      </c>
      <c r="D106" s="31" t="s">
        <v>516</v>
      </c>
      <c r="E106" s="31" t="s">
        <v>487</v>
      </c>
      <c r="F106" s="2">
        <v>0</v>
      </c>
    </row>
    <row r="107" spans="1:6" ht="15.75">
      <c r="A107" s="10">
        <f t="shared" si="1"/>
        <v>0</v>
      </c>
      <c r="B107" s="11"/>
      <c r="C107" s="5">
        <f>""</f>
      </c>
      <c r="D107" s="31" t="s">
        <v>517</v>
      </c>
      <c r="E107" s="31" t="s">
        <v>518</v>
      </c>
      <c r="F107" s="2">
        <v>0</v>
      </c>
    </row>
    <row r="108" spans="1:6" ht="15.75">
      <c r="A108" s="10">
        <f t="shared" si="1"/>
        <v>0</v>
      </c>
      <c r="B108" s="11" t="s">
        <v>2120</v>
      </c>
      <c r="C108" s="5">
        <f>""</f>
      </c>
      <c r="D108" s="31" t="s">
        <v>519</v>
      </c>
      <c r="E108" s="31" t="s">
        <v>520</v>
      </c>
      <c r="F108" s="32">
        <f>SUM(F109:F111)</f>
        <v>0</v>
      </c>
    </row>
    <row r="109" spans="1:6" ht="15.75">
      <c r="A109" s="10">
        <f t="shared" si="1"/>
        <v>0</v>
      </c>
      <c r="B109" s="11"/>
      <c r="C109" s="5">
        <f>""</f>
      </c>
      <c r="D109" s="31" t="s">
        <v>521</v>
      </c>
      <c r="E109" s="31" t="s">
        <v>522</v>
      </c>
      <c r="F109" s="2">
        <v>0</v>
      </c>
    </row>
    <row r="110" spans="1:6" ht="15.75">
      <c r="A110" s="10">
        <f t="shared" si="1"/>
        <v>0</v>
      </c>
      <c r="B110" s="11"/>
      <c r="C110" s="5">
        <f>""</f>
      </c>
      <c r="D110" s="31" t="s">
        <v>523</v>
      </c>
      <c r="E110" s="31" t="s">
        <v>487</v>
      </c>
      <c r="F110" s="2">
        <v>0</v>
      </c>
    </row>
    <row r="111" spans="1:6" ht="15.75">
      <c r="A111" s="10">
        <f t="shared" si="1"/>
        <v>0</v>
      </c>
      <c r="B111" s="11"/>
      <c r="C111" s="5">
        <f>""</f>
      </c>
      <c r="D111" s="31" t="s">
        <v>524</v>
      </c>
      <c r="E111" s="31" t="s">
        <v>525</v>
      </c>
      <c r="F111" s="2">
        <v>0</v>
      </c>
    </row>
    <row r="112" spans="1:6" ht="15.75">
      <c r="A112" s="10">
        <f t="shared" si="1"/>
        <v>0</v>
      </c>
      <c r="B112" s="11" t="s">
        <v>2121</v>
      </c>
      <c r="C112" s="5">
        <f>""</f>
      </c>
      <c r="D112" s="31" t="s">
        <v>526</v>
      </c>
      <c r="E112" s="31" t="s">
        <v>527</v>
      </c>
      <c r="F112" s="32">
        <f>SUM(F113:F115)</f>
        <v>17117775.05</v>
      </c>
    </row>
    <row r="113" spans="1:6" ht="15.75">
      <c r="A113" s="10">
        <f t="shared" si="1"/>
        <v>0</v>
      </c>
      <c r="B113" s="11"/>
      <c r="C113" s="5">
        <f>""</f>
      </c>
      <c r="D113" s="31" t="s">
        <v>528</v>
      </c>
      <c r="E113" s="31" t="s">
        <v>529</v>
      </c>
      <c r="F113" s="2">
        <v>17117775.05</v>
      </c>
    </row>
    <row r="114" spans="1:6" ht="15.75">
      <c r="A114" s="10">
        <f t="shared" si="1"/>
        <v>0</v>
      </c>
      <c r="B114" s="11"/>
      <c r="C114" s="5">
        <f>""</f>
      </c>
      <c r="D114" s="31" t="s">
        <v>530</v>
      </c>
      <c r="E114" s="31" t="s">
        <v>531</v>
      </c>
      <c r="F114" s="2">
        <v>0</v>
      </c>
    </row>
    <row r="115" spans="1:6" ht="15.75">
      <c r="A115" s="10">
        <f t="shared" si="1"/>
        <v>0</v>
      </c>
      <c r="B115" s="11"/>
      <c r="C115" s="5">
        <f>""</f>
      </c>
      <c r="D115" s="31" t="s">
        <v>532</v>
      </c>
      <c r="E115" s="31" t="s">
        <v>533</v>
      </c>
      <c r="F115" s="2">
        <v>0</v>
      </c>
    </row>
    <row r="116" spans="1:6" ht="15.75">
      <c r="A116" s="10">
        <f t="shared" si="1"/>
        <v>0</v>
      </c>
      <c r="B116" s="11"/>
      <c r="C116" s="5">
        <f>""</f>
      </c>
      <c r="D116" s="31" t="s">
        <v>534</v>
      </c>
      <c r="E116" s="31" t="s">
        <v>535</v>
      </c>
      <c r="F116" s="2">
        <v>0</v>
      </c>
    </row>
    <row r="117" spans="1:6" ht="15.75">
      <c r="A117" s="10">
        <f t="shared" si="1"/>
        <v>0</v>
      </c>
      <c r="B117" s="11"/>
      <c r="C117" s="5">
        <f>""</f>
      </c>
      <c r="D117" s="31" t="s">
        <v>536</v>
      </c>
      <c r="E117" s="31" t="s">
        <v>537</v>
      </c>
      <c r="F117" s="2">
        <v>0</v>
      </c>
    </row>
    <row r="118" spans="1:6" ht="15.75">
      <c r="A118" s="10">
        <f t="shared" si="1"/>
        <v>0</v>
      </c>
      <c r="B118" s="11"/>
      <c r="C118" s="5">
        <f>""</f>
      </c>
      <c r="D118" s="31" t="s">
        <v>538</v>
      </c>
      <c r="E118" s="31" t="s">
        <v>539</v>
      </c>
      <c r="F118" s="2">
        <v>0</v>
      </c>
    </row>
    <row r="119" spans="1:6" ht="15.75">
      <c r="A119" s="10">
        <f t="shared" si="1"/>
        <v>0</v>
      </c>
      <c r="B119" s="11" t="s">
        <v>2122</v>
      </c>
      <c r="C119" s="5">
        <f>""</f>
      </c>
      <c r="D119" s="31" t="s">
        <v>0</v>
      </c>
      <c r="E119" s="31" t="s">
        <v>1</v>
      </c>
      <c r="F119" s="32">
        <f>SUM(F120,F127,F131,F135:F136)</f>
        <v>36500</v>
      </c>
    </row>
    <row r="120" spans="1:6" ht="15.75">
      <c r="A120" s="10">
        <f t="shared" si="1"/>
        <v>0</v>
      </c>
      <c r="B120" s="11" t="s">
        <v>2123</v>
      </c>
      <c r="C120" s="5">
        <f>""</f>
      </c>
      <c r="D120" s="31" t="s">
        <v>2</v>
      </c>
      <c r="E120" s="31" t="s">
        <v>3</v>
      </c>
      <c r="F120" s="32">
        <f>SUM(F121:F126)</f>
        <v>0</v>
      </c>
    </row>
    <row r="121" spans="1:6" ht="15.75">
      <c r="A121" s="10">
        <f t="shared" si="1"/>
        <v>0</v>
      </c>
      <c r="B121" s="11"/>
      <c r="C121" s="5">
        <f>""</f>
      </c>
      <c r="D121" s="31" t="s">
        <v>4</v>
      </c>
      <c r="E121" s="31" t="s">
        <v>5</v>
      </c>
      <c r="F121" s="2">
        <v>0</v>
      </c>
    </row>
    <row r="122" spans="1:6" ht="15.75">
      <c r="A122" s="10">
        <f t="shared" si="1"/>
        <v>0</v>
      </c>
      <c r="B122" s="11"/>
      <c r="C122" s="5">
        <f>""</f>
      </c>
      <c r="D122" s="31" t="s">
        <v>6</v>
      </c>
      <c r="E122" s="31" t="s">
        <v>7</v>
      </c>
      <c r="F122" s="2">
        <v>0</v>
      </c>
    </row>
    <row r="123" spans="1:6" ht="15.75">
      <c r="A123" s="10">
        <f t="shared" si="1"/>
        <v>0</v>
      </c>
      <c r="B123" s="11"/>
      <c r="C123" s="5">
        <f>""</f>
      </c>
      <c r="D123" s="31" t="s">
        <v>8</v>
      </c>
      <c r="E123" s="31" t="s">
        <v>9</v>
      </c>
      <c r="F123" s="2">
        <v>0</v>
      </c>
    </row>
    <row r="124" spans="1:6" ht="15.75">
      <c r="A124" s="10">
        <f t="shared" si="1"/>
        <v>0</v>
      </c>
      <c r="B124" s="11"/>
      <c r="C124" s="5">
        <f>""</f>
      </c>
      <c r="D124" s="31" t="s">
        <v>10</v>
      </c>
      <c r="E124" s="31" t="s">
        <v>11</v>
      </c>
      <c r="F124" s="2">
        <v>0</v>
      </c>
    </row>
    <row r="125" spans="1:6" ht="15.75">
      <c r="A125" s="10">
        <f t="shared" si="1"/>
        <v>0</v>
      </c>
      <c r="B125" s="11"/>
      <c r="C125" s="5">
        <f>""</f>
      </c>
      <c r="D125" s="31" t="s">
        <v>12</v>
      </c>
      <c r="E125" s="31" t="s">
        <v>13</v>
      </c>
      <c r="F125" s="2">
        <v>0</v>
      </c>
    </row>
    <row r="126" spans="1:6" ht="15.75">
      <c r="A126" s="10">
        <f t="shared" si="1"/>
        <v>0</v>
      </c>
      <c r="B126" s="11"/>
      <c r="C126" s="5">
        <f>""</f>
      </c>
      <c r="D126" s="31" t="s">
        <v>14</v>
      </c>
      <c r="E126" s="31" t="s">
        <v>15</v>
      </c>
      <c r="F126" s="2">
        <v>0</v>
      </c>
    </row>
    <row r="127" spans="1:6" ht="15.75">
      <c r="A127" s="10">
        <f t="shared" si="1"/>
        <v>0</v>
      </c>
      <c r="B127" s="11" t="s">
        <v>2124</v>
      </c>
      <c r="C127" s="5">
        <f>""</f>
      </c>
      <c r="D127" s="31" t="s">
        <v>16</v>
      </c>
      <c r="E127" s="31" t="s">
        <v>17</v>
      </c>
      <c r="F127" s="32">
        <f>SUM(F128:F130)</f>
        <v>36500</v>
      </c>
    </row>
    <row r="128" spans="1:6" ht="15.75">
      <c r="A128" s="10">
        <f t="shared" si="1"/>
        <v>0</v>
      </c>
      <c r="B128" s="11"/>
      <c r="C128" s="5">
        <f>""</f>
      </c>
      <c r="D128" s="31" t="s">
        <v>18</v>
      </c>
      <c r="E128" s="31" t="s">
        <v>19</v>
      </c>
      <c r="F128" s="2">
        <v>0</v>
      </c>
    </row>
    <row r="129" spans="1:6" ht="15.75">
      <c r="A129" s="10">
        <f t="shared" si="1"/>
        <v>0</v>
      </c>
      <c r="B129" s="11"/>
      <c r="C129" s="5">
        <f>""</f>
      </c>
      <c r="D129" s="31" t="s">
        <v>20</v>
      </c>
      <c r="E129" s="31" t="s">
        <v>7</v>
      </c>
      <c r="F129" s="2">
        <v>0</v>
      </c>
    </row>
    <row r="130" spans="1:6" ht="15.75">
      <c r="A130" s="10">
        <f t="shared" si="1"/>
        <v>0</v>
      </c>
      <c r="B130" s="11"/>
      <c r="C130" s="5">
        <f>""</f>
      </c>
      <c r="D130" s="31" t="s">
        <v>21</v>
      </c>
      <c r="E130" s="31" t="s">
        <v>22</v>
      </c>
      <c r="F130" s="2">
        <v>36500</v>
      </c>
    </row>
    <row r="131" spans="1:6" ht="15.75">
      <c r="A131" s="10">
        <f t="shared" si="1"/>
        <v>0</v>
      </c>
      <c r="B131" s="11" t="s">
        <v>2125</v>
      </c>
      <c r="C131" s="5">
        <f>""</f>
      </c>
      <c r="D131" s="31" t="s">
        <v>23</v>
      </c>
      <c r="E131" s="31" t="s">
        <v>24</v>
      </c>
      <c r="F131" s="32">
        <f>SUM(F132:F134)</f>
        <v>0</v>
      </c>
    </row>
    <row r="132" spans="1:6" ht="15.75">
      <c r="A132" s="10">
        <f t="shared" si="1"/>
        <v>0</v>
      </c>
      <c r="B132" s="11"/>
      <c r="C132" s="5">
        <f>""</f>
      </c>
      <c r="D132" s="31" t="s">
        <v>25</v>
      </c>
      <c r="E132" s="31" t="s">
        <v>19</v>
      </c>
      <c r="F132" s="2">
        <v>0</v>
      </c>
    </row>
    <row r="133" spans="1:6" ht="15.75">
      <c r="A133" s="10">
        <f t="shared" si="1"/>
        <v>0</v>
      </c>
      <c r="B133" s="11"/>
      <c r="C133" s="5">
        <f>""</f>
      </c>
      <c r="D133" s="31" t="s">
        <v>26</v>
      </c>
      <c r="E133" s="31" t="s">
        <v>7</v>
      </c>
      <c r="F133" s="2">
        <v>0</v>
      </c>
    </row>
    <row r="134" spans="1:6" ht="15.75">
      <c r="A134" s="10">
        <f t="shared" si="1"/>
        <v>0</v>
      </c>
      <c r="B134" s="11"/>
      <c r="C134" s="5">
        <f>""</f>
      </c>
      <c r="D134" s="31" t="s">
        <v>27</v>
      </c>
      <c r="E134" s="31" t="s">
        <v>28</v>
      </c>
      <c r="F134" s="2">
        <v>0</v>
      </c>
    </row>
    <row r="135" spans="1:6" ht="15.75">
      <c r="A135" s="10">
        <f t="shared" si="1"/>
        <v>0</v>
      </c>
      <c r="B135" s="11"/>
      <c r="C135" s="5">
        <f>""</f>
      </c>
      <c r="D135" s="31" t="s">
        <v>29</v>
      </c>
      <c r="E135" s="31" t="s">
        <v>30</v>
      </c>
      <c r="F135" s="2">
        <v>0</v>
      </c>
    </row>
    <row r="136" spans="1:6" ht="15.75">
      <c r="A136" s="10">
        <f t="shared" si="1"/>
        <v>0</v>
      </c>
      <c r="B136" s="11"/>
      <c r="C136" s="5">
        <f>""</f>
      </c>
      <c r="D136" s="31" t="s">
        <v>31</v>
      </c>
      <c r="E136" s="31" t="s">
        <v>32</v>
      </c>
      <c r="F136" s="2">
        <v>0</v>
      </c>
    </row>
    <row r="137" spans="1:6" ht="15.75">
      <c r="A137" s="10">
        <f t="shared" si="1"/>
        <v>0</v>
      </c>
      <c r="B137" s="11" t="s">
        <v>2126</v>
      </c>
      <c r="C137" s="5">
        <f>""</f>
      </c>
      <c r="D137" s="31" t="s">
        <v>33</v>
      </c>
      <c r="E137" s="31" t="s">
        <v>34</v>
      </c>
      <c r="F137" s="32">
        <f>SUM(F138:F141)</f>
        <v>0</v>
      </c>
    </row>
    <row r="138" spans="1:6" ht="15.75">
      <c r="A138" s="10">
        <f t="shared" si="1"/>
        <v>0</v>
      </c>
      <c r="B138" s="11"/>
      <c r="C138" s="5">
        <f>""</f>
      </c>
      <c r="D138" s="31" t="s">
        <v>35</v>
      </c>
      <c r="E138" s="31" t="s">
        <v>36</v>
      </c>
      <c r="F138" s="2">
        <v>0</v>
      </c>
    </row>
    <row r="139" spans="1:6" ht="15.75">
      <c r="A139" s="10">
        <f t="shared" si="1"/>
        <v>0</v>
      </c>
      <c r="B139" s="11"/>
      <c r="C139" s="5">
        <f>""</f>
      </c>
      <c r="D139" s="31" t="s">
        <v>37</v>
      </c>
      <c r="E139" s="31" t="s">
        <v>38</v>
      </c>
      <c r="F139" s="2">
        <v>0</v>
      </c>
    </row>
    <row r="140" spans="1:6" ht="15.75">
      <c r="A140" s="10">
        <f t="shared" si="1"/>
        <v>0</v>
      </c>
      <c r="B140" s="11"/>
      <c r="C140" s="5">
        <f>""</f>
      </c>
      <c r="D140" s="31" t="s">
        <v>39</v>
      </c>
      <c r="E140" s="31" t="s">
        <v>40</v>
      </c>
      <c r="F140" s="2">
        <v>0</v>
      </c>
    </row>
    <row r="141" spans="1:6" ht="15.75">
      <c r="A141" s="10">
        <f t="shared" si="1"/>
        <v>0</v>
      </c>
      <c r="B141" s="11"/>
      <c r="C141" s="5">
        <f>""</f>
      </c>
      <c r="D141" s="31" t="s">
        <v>41</v>
      </c>
      <c r="E141" s="31" t="s">
        <v>42</v>
      </c>
      <c r="F141" s="2">
        <v>0</v>
      </c>
    </row>
    <row r="142" spans="1:6" ht="15.75">
      <c r="A142" s="10">
        <f aca="true" t="shared" si="2" ref="A142:A205">IF(F142&lt;&gt;"",0,1)</f>
        <v>0</v>
      </c>
      <c r="B142" s="11" t="s">
        <v>2127</v>
      </c>
      <c r="C142" s="5">
        <f>""</f>
      </c>
      <c r="D142" s="31" t="s">
        <v>43</v>
      </c>
      <c r="E142" s="31" t="s">
        <v>44</v>
      </c>
      <c r="F142" s="32">
        <f>SUM(F143,F160,F161,F169)</f>
        <v>802190.51</v>
      </c>
    </row>
    <row r="143" spans="1:6" ht="15.75">
      <c r="A143" s="10">
        <f t="shared" si="2"/>
        <v>0</v>
      </c>
      <c r="B143" s="11" t="s">
        <v>2128</v>
      </c>
      <c r="C143" s="5">
        <f>""</f>
      </c>
      <c r="D143" s="31" t="s">
        <v>45</v>
      </c>
      <c r="E143" s="34" t="s">
        <v>46</v>
      </c>
      <c r="F143" s="32">
        <f>SUM(F144,F158,F150,F157,F159)</f>
        <v>39560.27</v>
      </c>
    </row>
    <row r="144" spans="1:6" ht="15.75">
      <c r="A144" s="10">
        <f t="shared" si="2"/>
        <v>0</v>
      </c>
      <c r="B144" s="11" t="s">
        <v>2129</v>
      </c>
      <c r="C144" s="5">
        <f>""</f>
      </c>
      <c r="D144" s="31" t="s">
        <v>314</v>
      </c>
      <c r="E144" s="34" t="s">
        <v>456</v>
      </c>
      <c r="F144" s="32">
        <f>SUM(F145:F149)</f>
        <v>39560.27</v>
      </c>
    </row>
    <row r="145" spans="1:6" ht="15.75">
      <c r="A145" s="10">
        <f t="shared" si="2"/>
        <v>0</v>
      </c>
      <c r="B145" s="11"/>
      <c r="C145" s="5">
        <f>""</f>
      </c>
      <c r="D145" s="31" t="s">
        <v>341</v>
      </c>
      <c r="E145" s="34" t="s">
        <v>721</v>
      </c>
      <c r="F145" s="2">
        <v>0</v>
      </c>
    </row>
    <row r="146" spans="1:6" ht="15.75">
      <c r="A146" s="10">
        <f t="shared" si="2"/>
        <v>0</v>
      </c>
      <c r="B146" s="11"/>
      <c r="C146" s="5">
        <f>""</f>
      </c>
      <c r="D146" s="31" t="s">
        <v>722</v>
      </c>
      <c r="E146" s="34" t="s">
        <v>723</v>
      </c>
      <c r="F146" s="2">
        <v>0</v>
      </c>
    </row>
    <row r="147" spans="1:6" ht="15.75">
      <c r="A147" s="10">
        <f t="shared" si="2"/>
        <v>0</v>
      </c>
      <c r="B147" s="11"/>
      <c r="C147" s="5">
        <f>""</f>
      </c>
      <c r="D147" s="31" t="s">
        <v>724</v>
      </c>
      <c r="E147" s="31" t="s">
        <v>728</v>
      </c>
      <c r="F147" s="2">
        <v>0</v>
      </c>
    </row>
    <row r="148" spans="1:6" ht="15.75">
      <c r="A148" s="10">
        <f t="shared" si="2"/>
        <v>0</v>
      </c>
      <c r="B148" s="11"/>
      <c r="C148" s="5">
        <f>""</f>
      </c>
      <c r="D148" s="31" t="s">
        <v>729</v>
      </c>
      <c r="E148" s="31" t="s">
        <v>730</v>
      </c>
      <c r="F148" s="2">
        <v>0</v>
      </c>
    </row>
    <row r="149" spans="1:6" ht="15.75">
      <c r="A149" s="10">
        <f t="shared" si="2"/>
        <v>0</v>
      </c>
      <c r="B149" s="11"/>
      <c r="C149" s="5">
        <f>""</f>
      </c>
      <c r="D149" s="31" t="s">
        <v>731</v>
      </c>
      <c r="E149" s="31" t="s">
        <v>732</v>
      </c>
      <c r="F149" s="2">
        <v>39560.27</v>
      </c>
    </row>
    <row r="150" spans="1:6" ht="15.75">
      <c r="A150" s="10">
        <f t="shared" si="2"/>
        <v>0</v>
      </c>
      <c r="B150" s="11" t="s">
        <v>2130</v>
      </c>
      <c r="C150" s="5">
        <f>""</f>
      </c>
      <c r="D150" s="31" t="s">
        <v>733</v>
      </c>
      <c r="E150" s="31" t="s">
        <v>462</v>
      </c>
      <c r="F150" s="32">
        <f>F151+F156</f>
        <v>0</v>
      </c>
    </row>
    <row r="151" spans="1:6" ht="15.75">
      <c r="A151" s="10">
        <f t="shared" si="2"/>
        <v>0</v>
      </c>
      <c r="B151" s="11" t="s">
        <v>2131</v>
      </c>
      <c r="C151" s="5">
        <f>""</f>
      </c>
      <c r="D151" s="31" t="s">
        <v>734</v>
      </c>
      <c r="E151" s="34" t="s">
        <v>458</v>
      </c>
      <c r="F151" s="32">
        <f>SUM(F152:F155)</f>
        <v>0</v>
      </c>
    </row>
    <row r="152" spans="1:6" ht="31.5">
      <c r="A152" s="10">
        <f t="shared" si="2"/>
        <v>0</v>
      </c>
      <c r="B152" s="11"/>
      <c r="C152" s="5">
        <f>""</f>
      </c>
      <c r="D152" s="31" t="s">
        <v>735</v>
      </c>
      <c r="E152" s="34" t="s">
        <v>736</v>
      </c>
      <c r="F152" s="2">
        <v>0</v>
      </c>
    </row>
    <row r="153" spans="1:6" ht="15.75">
      <c r="A153" s="10">
        <f t="shared" si="2"/>
        <v>0</v>
      </c>
      <c r="B153" s="11"/>
      <c r="C153" s="5">
        <f>""</f>
      </c>
      <c r="D153" s="31" t="s">
        <v>737</v>
      </c>
      <c r="E153" s="34" t="s">
        <v>738</v>
      </c>
      <c r="F153" s="2">
        <v>0</v>
      </c>
    </row>
    <row r="154" spans="1:6" ht="15.75">
      <c r="A154" s="10">
        <f t="shared" si="2"/>
        <v>0</v>
      </c>
      <c r="B154" s="11"/>
      <c r="C154" s="5">
        <f>""</f>
      </c>
      <c r="D154" s="31" t="s">
        <v>739</v>
      </c>
      <c r="E154" s="34" t="s">
        <v>740</v>
      </c>
      <c r="F154" s="2">
        <v>0</v>
      </c>
    </row>
    <row r="155" spans="1:6" ht="15.75">
      <c r="A155" s="10">
        <f t="shared" si="2"/>
        <v>0</v>
      </c>
      <c r="B155" s="11"/>
      <c r="C155" s="5">
        <f>""</f>
      </c>
      <c r="D155" s="31" t="s">
        <v>741</v>
      </c>
      <c r="E155" s="31" t="s">
        <v>742</v>
      </c>
      <c r="F155" s="2">
        <v>0</v>
      </c>
    </row>
    <row r="156" spans="1:6" ht="15.75">
      <c r="A156" s="10">
        <f t="shared" si="2"/>
        <v>0</v>
      </c>
      <c r="B156" s="11"/>
      <c r="C156" s="5">
        <f>""</f>
      </c>
      <c r="D156" s="31" t="s">
        <v>744</v>
      </c>
      <c r="E156" s="35" t="s">
        <v>743</v>
      </c>
      <c r="F156" s="2">
        <v>0</v>
      </c>
    </row>
    <row r="157" spans="1:6" ht="15.75">
      <c r="A157" s="10">
        <f t="shared" si="2"/>
        <v>0</v>
      </c>
      <c r="B157" s="11"/>
      <c r="C157" s="5">
        <f>""</f>
      </c>
      <c r="D157" s="31" t="s">
        <v>459</v>
      </c>
      <c r="E157" s="31" t="s">
        <v>463</v>
      </c>
      <c r="F157" s="2">
        <v>0</v>
      </c>
    </row>
    <row r="158" spans="1:6" ht="15.75">
      <c r="A158" s="10">
        <f t="shared" si="2"/>
        <v>0</v>
      </c>
      <c r="B158" s="11"/>
      <c r="C158" s="5">
        <f>""</f>
      </c>
      <c r="D158" s="31" t="s">
        <v>266</v>
      </c>
      <c r="E158" s="31" t="s">
        <v>457</v>
      </c>
      <c r="F158" s="2">
        <v>0</v>
      </c>
    </row>
    <row r="159" spans="1:6" ht="15.75">
      <c r="A159" s="10">
        <f t="shared" si="2"/>
        <v>0</v>
      </c>
      <c r="B159" s="11"/>
      <c r="C159" s="5">
        <f>""</f>
      </c>
      <c r="D159" s="31" t="s">
        <v>265</v>
      </c>
      <c r="E159" s="31" t="s">
        <v>264</v>
      </c>
      <c r="F159" s="2">
        <v>0</v>
      </c>
    </row>
    <row r="160" spans="1:6" ht="15.75">
      <c r="A160" s="10">
        <f t="shared" si="2"/>
        <v>0</v>
      </c>
      <c r="B160" s="11"/>
      <c r="C160" s="5">
        <f>""</f>
      </c>
      <c r="D160" s="31" t="s">
        <v>47</v>
      </c>
      <c r="E160" s="34" t="s">
        <v>540</v>
      </c>
      <c r="F160" s="2">
        <v>134352.75</v>
      </c>
    </row>
    <row r="161" spans="1:6" ht="15.75">
      <c r="A161" s="10">
        <f t="shared" si="2"/>
        <v>0</v>
      </c>
      <c r="B161" s="11" t="s">
        <v>2132</v>
      </c>
      <c r="C161" s="5">
        <f>""</f>
      </c>
      <c r="D161" s="31" t="s">
        <v>541</v>
      </c>
      <c r="E161" s="34" t="s">
        <v>542</v>
      </c>
      <c r="F161" s="32">
        <f>SUM(F162,F168)</f>
        <v>628277.49</v>
      </c>
    </row>
    <row r="162" spans="1:6" ht="15.75">
      <c r="A162" s="10">
        <f t="shared" si="2"/>
        <v>0</v>
      </c>
      <c r="B162" s="11" t="s">
        <v>2133</v>
      </c>
      <c r="C162" s="5">
        <f>""</f>
      </c>
      <c r="D162" s="31" t="s">
        <v>745</v>
      </c>
      <c r="E162" s="34" t="s">
        <v>460</v>
      </c>
      <c r="F162" s="32">
        <f>SUM(F163:F167)</f>
        <v>628277.49</v>
      </c>
    </row>
    <row r="163" spans="1:6" ht="15.75">
      <c r="A163" s="10">
        <f t="shared" si="2"/>
        <v>0</v>
      </c>
      <c r="B163" s="11"/>
      <c r="C163" s="5">
        <f>""</f>
      </c>
      <c r="D163" s="31" t="s">
        <v>746</v>
      </c>
      <c r="E163" s="34" t="s">
        <v>747</v>
      </c>
      <c r="F163" s="2">
        <v>0</v>
      </c>
    </row>
    <row r="164" spans="1:6" ht="15.75">
      <c r="A164" s="10">
        <f t="shared" si="2"/>
        <v>0</v>
      </c>
      <c r="B164" s="11"/>
      <c r="C164" s="5">
        <f>""</f>
      </c>
      <c r="D164" s="31" t="s">
        <v>748</v>
      </c>
      <c r="E164" s="31" t="s">
        <v>749</v>
      </c>
      <c r="F164" s="2">
        <v>0</v>
      </c>
    </row>
    <row r="165" spans="1:6" ht="15.75">
      <c r="A165" s="10">
        <f t="shared" si="2"/>
        <v>0</v>
      </c>
      <c r="B165" s="11"/>
      <c r="C165" s="5">
        <f>""</f>
      </c>
      <c r="D165" s="31" t="s">
        <v>750</v>
      </c>
      <c r="E165" s="31" t="s">
        <v>751</v>
      </c>
      <c r="F165" s="2">
        <v>0</v>
      </c>
    </row>
    <row r="166" spans="1:6" ht="15.75">
      <c r="A166" s="10">
        <f t="shared" si="2"/>
        <v>0</v>
      </c>
      <c r="B166" s="11"/>
      <c r="C166" s="5">
        <f>""</f>
      </c>
      <c r="D166" s="31" t="s">
        <v>752</v>
      </c>
      <c r="E166" s="31" t="s">
        <v>753</v>
      </c>
      <c r="F166" s="2">
        <v>0</v>
      </c>
    </row>
    <row r="167" spans="1:6" ht="15.75">
      <c r="A167" s="10">
        <f t="shared" si="2"/>
        <v>0</v>
      </c>
      <c r="B167" s="11"/>
      <c r="C167" s="5">
        <f>""</f>
      </c>
      <c r="D167" s="31" t="s">
        <v>754</v>
      </c>
      <c r="E167" s="31" t="s">
        <v>755</v>
      </c>
      <c r="F167" s="2">
        <v>628277.49</v>
      </c>
    </row>
    <row r="168" spans="1:6" ht="15.75">
      <c r="A168" s="10">
        <f t="shared" si="2"/>
        <v>0</v>
      </c>
      <c r="B168" s="11"/>
      <c r="C168" s="5">
        <f>""</f>
      </c>
      <c r="D168" s="31" t="s">
        <v>756</v>
      </c>
      <c r="E168" s="31" t="s">
        <v>461</v>
      </c>
      <c r="F168" s="2">
        <v>0</v>
      </c>
    </row>
    <row r="169" spans="1:6" ht="15.75">
      <c r="A169" s="10">
        <f t="shared" si="2"/>
        <v>0</v>
      </c>
      <c r="B169" s="11"/>
      <c r="C169" s="5">
        <f>""</f>
      </c>
      <c r="D169" s="31" t="s">
        <v>543</v>
      </c>
      <c r="E169" s="31" t="s">
        <v>544</v>
      </c>
      <c r="F169" s="2">
        <v>0</v>
      </c>
    </row>
    <row r="170" spans="1:6" ht="15.75">
      <c r="A170" s="10">
        <f t="shared" si="2"/>
        <v>0</v>
      </c>
      <c r="B170" s="11" t="s">
        <v>2134</v>
      </c>
      <c r="C170" s="5">
        <f>""</f>
      </c>
      <c r="D170" s="28" t="s">
        <v>545</v>
      </c>
      <c r="E170" s="28" t="s">
        <v>546</v>
      </c>
      <c r="F170" s="30">
        <f>SUM(F171,F174,F177:F178,F225)</f>
        <v>1838056.74</v>
      </c>
    </row>
    <row r="171" spans="1:6" ht="15.75">
      <c r="A171" s="10">
        <f t="shared" si="2"/>
        <v>0</v>
      </c>
      <c r="B171" s="11" t="s">
        <v>2135</v>
      </c>
      <c r="C171" s="5">
        <f>""</f>
      </c>
      <c r="D171" s="31" t="s">
        <v>547</v>
      </c>
      <c r="E171" s="31" t="s">
        <v>548</v>
      </c>
      <c r="F171" s="32">
        <f>+SUM(F172:F173)</f>
        <v>0</v>
      </c>
    </row>
    <row r="172" spans="1:6" ht="15.75">
      <c r="A172" s="10">
        <f t="shared" si="2"/>
        <v>0</v>
      </c>
      <c r="B172" s="11"/>
      <c r="C172" s="5">
        <f>""</f>
      </c>
      <c r="D172" s="31" t="s">
        <v>549</v>
      </c>
      <c r="E172" s="31" t="s">
        <v>550</v>
      </c>
      <c r="F172" s="2">
        <v>0</v>
      </c>
    </row>
    <row r="173" spans="1:6" ht="15.75">
      <c r="A173" s="10">
        <f t="shared" si="2"/>
        <v>0</v>
      </c>
      <c r="B173" s="11"/>
      <c r="C173" s="5">
        <f>""</f>
      </c>
      <c r="D173" s="31" t="s">
        <v>551</v>
      </c>
      <c r="E173" s="31" t="s">
        <v>552</v>
      </c>
      <c r="F173" s="2">
        <v>0</v>
      </c>
    </row>
    <row r="174" spans="1:6" ht="15.75">
      <c r="A174" s="10">
        <f t="shared" si="2"/>
        <v>0</v>
      </c>
      <c r="B174" s="11" t="s">
        <v>2136</v>
      </c>
      <c r="C174" s="5">
        <f>""</f>
      </c>
      <c r="D174" s="31" t="s">
        <v>553</v>
      </c>
      <c r="E174" s="31" t="s">
        <v>554</v>
      </c>
      <c r="F174" s="32">
        <f>SUM(F175:F176)</f>
        <v>0</v>
      </c>
    </row>
    <row r="175" spans="1:6" ht="15.75">
      <c r="A175" s="10">
        <f t="shared" si="2"/>
        <v>0</v>
      </c>
      <c r="B175" s="11"/>
      <c r="C175" s="5">
        <f>""</f>
      </c>
      <c r="D175" s="31" t="s">
        <v>555</v>
      </c>
      <c r="E175" s="31" t="s">
        <v>556</v>
      </c>
      <c r="F175" s="2">
        <v>0</v>
      </c>
    </row>
    <row r="176" spans="1:6" ht="15.75">
      <c r="A176" s="10">
        <f t="shared" si="2"/>
        <v>0</v>
      </c>
      <c r="B176" s="11"/>
      <c r="C176" s="5">
        <f>""</f>
      </c>
      <c r="D176" s="31" t="s">
        <v>557</v>
      </c>
      <c r="E176" s="31" t="s">
        <v>558</v>
      </c>
      <c r="F176" s="2">
        <v>0</v>
      </c>
    </row>
    <row r="177" spans="1:6" ht="15.75">
      <c r="A177" s="10">
        <f t="shared" si="2"/>
        <v>0</v>
      </c>
      <c r="B177" s="11"/>
      <c r="C177" s="5">
        <f>""</f>
      </c>
      <c r="D177" s="31" t="s">
        <v>559</v>
      </c>
      <c r="E177" s="31" t="s">
        <v>560</v>
      </c>
      <c r="F177" s="2">
        <v>0</v>
      </c>
    </row>
    <row r="178" spans="1:6" ht="15.75">
      <c r="A178" s="10">
        <f t="shared" si="2"/>
        <v>0</v>
      </c>
      <c r="B178" s="11" t="s">
        <v>2137</v>
      </c>
      <c r="C178" s="5">
        <f>""</f>
      </c>
      <c r="D178" s="31" t="s">
        <v>561</v>
      </c>
      <c r="E178" s="31" t="s">
        <v>562</v>
      </c>
      <c r="F178" s="32">
        <f>SUM(F179,F195,F196,F197,F198,F199,F220)</f>
        <v>1838056.74</v>
      </c>
    </row>
    <row r="179" spans="1:6" ht="15.75">
      <c r="A179" s="10">
        <f t="shared" si="2"/>
        <v>0</v>
      </c>
      <c r="B179" s="11" t="s">
        <v>2138</v>
      </c>
      <c r="C179" s="5">
        <f>""</f>
      </c>
      <c r="D179" s="31" t="s">
        <v>563</v>
      </c>
      <c r="E179" s="31" t="s">
        <v>433</v>
      </c>
      <c r="F179" s="32">
        <f>SUM(F180,F185,F190)</f>
        <v>0</v>
      </c>
    </row>
    <row r="180" spans="1:6" ht="15.75">
      <c r="A180" s="10">
        <f t="shared" si="2"/>
        <v>0</v>
      </c>
      <c r="B180" s="11" t="s">
        <v>2139</v>
      </c>
      <c r="C180" s="5">
        <f>""</f>
      </c>
      <c r="D180" s="31" t="s">
        <v>564</v>
      </c>
      <c r="E180" s="31" t="s">
        <v>435</v>
      </c>
      <c r="F180" s="32">
        <f>SUM(F181:F184)</f>
        <v>0</v>
      </c>
    </row>
    <row r="181" spans="1:6" ht="15.75">
      <c r="A181" s="10">
        <f t="shared" si="2"/>
        <v>0</v>
      </c>
      <c r="B181" s="11"/>
      <c r="C181" s="5">
        <f>""</f>
      </c>
      <c r="D181" s="31" t="s">
        <v>565</v>
      </c>
      <c r="E181" s="31" t="s">
        <v>522</v>
      </c>
      <c r="F181" s="2">
        <v>0</v>
      </c>
    </row>
    <row r="182" spans="1:6" ht="15.75">
      <c r="A182" s="10">
        <f t="shared" si="2"/>
        <v>0</v>
      </c>
      <c r="B182" s="11"/>
      <c r="C182" s="5">
        <f>""</f>
      </c>
      <c r="D182" s="31" t="s">
        <v>566</v>
      </c>
      <c r="E182" s="31" t="s">
        <v>567</v>
      </c>
      <c r="F182" s="2">
        <v>0</v>
      </c>
    </row>
    <row r="183" spans="1:6" ht="15.75">
      <c r="A183" s="10">
        <f t="shared" si="2"/>
        <v>0</v>
      </c>
      <c r="B183" s="11"/>
      <c r="C183" s="5">
        <f>""</f>
      </c>
      <c r="D183" s="31" t="s">
        <v>568</v>
      </c>
      <c r="E183" s="31" t="s">
        <v>487</v>
      </c>
      <c r="F183" s="2">
        <v>0</v>
      </c>
    </row>
    <row r="184" spans="1:6" ht="15.75">
      <c r="A184" s="10">
        <f t="shared" si="2"/>
        <v>0</v>
      </c>
      <c r="B184" s="11"/>
      <c r="C184" s="5">
        <f>""</f>
      </c>
      <c r="D184" s="31" t="s">
        <v>569</v>
      </c>
      <c r="E184" s="31" t="s">
        <v>489</v>
      </c>
      <c r="F184" s="2">
        <v>0</v>
      </c>
    </row>
    <row r="185" spans="1:6" ht="15.75">
      <c r="A185" s="10">
        <f t="shared" si="2"/>
        <v>0</v>
      </c>
      <c r="B185" s="11" t="s">
        <v>2140</v>
      </c>
      <c r="C185" s="5">
        <f>""</f>
      </c>
      <c r="D185" s="31" t="s">
        <v>570</v>
      </c>
      <c r="E185" s="31" t="s">
        <v>491</v>
      </c>
      <c r="F185" s="32">
        <f>SUM(F186:F189)</f>
        <v>0</v>
      </c>
    </row>
    <row r="186" spans="1:6" ht="15.75">
      <c r="A186" s="10">
        <f t="shared" si="2"/>
        <v>0</v>
      </c>
      <c r="B186" s="11"/>
      <c r="C186" s="5">
        <f>""</f>
      </c>
      <c r="D186" s="31" t="s">
        <v>571</v>
      </c>
      <c r="E186" s="31" t="s">
        <v>522</v>
      </c>
      <c r="F186" s="2">
        <v>0</v>
      </c>
    </row>
    <row r="187" spans="1:6" ht="15.75">
      <c r="A187" s="10">
        <f t="shared" si="2"/>
        <v>0</v>
      </c>
      <c r="B187" s="11"/>
      <c r="C187" s="5">
        <f>""</f>
      </c>
      <c r="D187" s="31" t="s">
        <v>572</v>
      </c>
      <c r="E187" s="31" t="s">
        <v>567</v>
      </c>
      <c r="F187" s="2">
        <v>0</v>
      </c>
    </row>
    <row r="188" spans="1:6" ht="15.75">
      <c r="A188" s="10">
        <f t="shared" si="2"/>
        <v>0</v>
      </c>
      <c r="B188" s="11"/>
      <c r="C188" s="5">
        <f>""</f>
      </c>
      <c r="D188" s="31" t="s">
        <v>573</v>
      </c>
      <c r="E188" s="31" t="s">
        <v>487</v>
      </c>
      <c r="F188" s="2">
        <v>0</v>
      </c>
    </row>
    <row r="189" spans="1:6" ht="15.75">
      <c r="A189" s="10">
        <f t="shared" si="2"/>
        <v>0</v>
      </c>
      <c r="B189" s="11"/>
      <c r="C189" s="5">
        <f>""</f>
      </c>
      <c r="D189" s="31" t="s">
        <v>574</v>
      </c>
      <c r="E189" s="31" t="s">
        <v>518</v>
      </c>
      <c r="F189" s="2">
        <v>0</v>
      </c>
    </row>
    <row r="190" spans="1:6" ht="15.75">
      <c r="A190" s="10">
        <f t="shared" si="2"/>
        <v>0</v>
      </c>
      <c r="B190" s="11" t="s">
        <v>2141</v>
      </c>
      <c r="C190" s="5">
        <f>""</f>
      </c>
      <c r="D190" s="31" t="s">
        <v>575</v>
      </c>
      <c r="E190" s="31" t="s">
        <v>520</v>
      </c>
      <c r="F190" s="32">
        <f>SUM(F191:F194)</f>
        <v>0</v>
      </c>
    </row>
    <row r="191" spans="1:6" ht="15.75">
      <c r="A191" s="10">
        <f t="shared" si="2"/>
        <v>0</v>
      </c>
      <c r="B191" s="11"/>
      <c r="C191" s="5">
        <f>""</f>
      </c>
      <c r="D191" s="31" t="s">
        <v>576</v>
      </c>
      <c r="E191" s="31" t="s">
        <v>577</v>
      </c>
      <c r="F191" s="2">
        <v>0</v>
      </c>
    </row>
    <row r="192" spans="1:6" ht="15.75">
      <c r="A192" s="10">
        <f t="shared" si="2"/>
        <v>0</v>
      </c>
      <c r="B192" s="11"/>
      <c r="C192" s="5">
        <f>""</f>
      </c>
      <c r="D192" s="31" t="s">
        <v>578</v>
      </c>
      <c r="E192" s="31" t="s">
        <v>567</v>
      </c>
      <c r="F192" s="2">
        <v>0</v>
      </c>
    </row>
    <row r="193" spans="1:6" ht="15.75">
      <c r="A193" s="10">
        <f t="shared" si="2"/>
        <v>0</v>
      </c>
      <c r="B193" s="11"/>
      <c r="C193" s="5">
        <f>""</f>
      </c>
      <c r="D193" s="31" t="s">
        <v>579</v>
      </c>
      <c r="E193" s="31" t="s">
        <v>487</v>
      </c>
      <c r="F193" s="2">
        <v>0</v>
      </c>
    </row>
    <row r="194" spans="1:6" ht="15.75">
      <c r="A194" s="10">
        <f t="shared" si="2"/>
        <v>0</v>
      </c>
      <c r="B194" s="11"/>
      <c r="C194" s="5">
        <f>""</f>
      </c>
      <c r="D194" s="31" t="s">
        <v>580</v>
      </c>
      <c r="E194" s="31" t="s">
        <v>525</v>
      </c>
      <c r="F194" s="2">
        <v>0</v>
      </c>
    </row>
    <row r="195" spans="1:6" ht="15.75">
      <c r="A195" s="10">
        <f t="shared" si="2"/>
        <v>0</v>
      </c>
      <c r="B195" s="11"/>
      <c r="C195" s="5">
        <f>""</f>
      </c>
      <c r="D195" s="31" t="s">
        <v>581</v>
      </c>
      <c r="E195" s="31" t="s">
        <v>535</v>
      </c>
      <c r="F195" s="2">
        <v>0</v>
      </c>
    </row>
    <row r="196" spans="1:6" ht="15.75">
      <c r="A196" s="10">
        <f t="shared" si="2"/>
        <v>0</v>
      </c>
      <c r="B196" s="11"/>
      <c r="C196" s="5">
        <f>""</f>
      </c>
      <c r="D196" s="31" t="s">
        <v>582</v>
      </c>
      <c r="E196" s="31" t="s">
        <v>537</v>
      </c>
      <c r="F196" s="2">
        <v>0</v>
      </c>
    </row>
    <row r="197" spans="1:6" ht="15.75">
      <c r="A197" s="10">
        <f t="shared" si="2"/>
        <v>0</v>
      </c>
      <c r="B197" s="11"/>
      <c r="C197" s="5">
        <f>""</f>
      </c>
      <c r="D197" s="31" t="s">
        <v>583</v>
      </c>
      <c r="E197" s="31" t="s">
        <v>539</v>
      </c>
      <c r="F197" s="2">
        <v>0</v>
      </c>
    </row>
    <row r="198" spans="1:6" ht="15.75">
      <c r="A198" s="10">
        <f t="shared" si="2"/>
        <v>0</v>
      </c>
      <c r="B198" s="11"/>
      <c r="C198" s="5">
        <f>""</f>
      </c>
      <c r="D198" s="31" t="s">
        <v>584</v>
      </c>
      <c r="E198" s="31" t="s">
        <v>585</v>
      </c>
      <c r="F198" s="2">
        <v>0</v>
      </c>
    </row>
    <row r="199" spans="1:6" ht="15.75">
      <c r="A199" s="10">
        <f t="shared" si="2"/>
        <v>0</v>
      </c>
      <c r="B199" s="11" t="s">
        <v>2142</v>
      </c>
      <c r="C199" s="5">
        <f>""</f>
      </c>
      <c r="D199" s="31" t="s">
        <v>586</v>
      </c>
      <c r="E199" s="31" t="s">
        <v>1</v>
      </c>
      <c r="F199" s="32">
        <f>SUM(F200,F207,F214,F218:F219)</f>
        <v>1838056.74</v>
      </c>
    </row>
    <row r="200" spans="1:6" ht="15.75">
      <c r="A200" s="10">
        <f t="shared" si="2"/>
        <v>0</v>
      </c>
      <c r="B200" s="11" t="s">
        <v>2143</v>
      </c>
      <c r="C200" s="5">
        <f>""</f>
      </c>
      <c r="D200" s="31" t="s">
        <v>587</v>
      </c>
      <c r="E200" s="31" t="s">
        <v>588</v>
      </c>
      <c r="F200" s="32">
        <f>SUM(F201:F206)</f>
        <v>773058</v>
      </c>
    </row>
    <row r="201" spans="1:6" ht="15.75">
      <c r="A201" s="10">
        <f t="shared" si="2"/>
        <v>0</v>
      </c>
      <c r="B201" s="11"/>
      <c r="C201" s="5">
        <f>""</f>
      </c>
      <c r="D201" s="31" t="s">
        <v>589</v>
      </c>
      <c r="E201" s="31" t="s">
        <v>19</v>
      </c>
      <c r="F201" s="2">
        <v>0</v>
      </c>
    </row>
    <row r="202" spans="1:6" ht="15.75">
      <c r="A202" s="10">
        <f t="shared" si="2"/>
        <v>0</v>
      </c>
      <c r="B202" s="11"/>
      <c r="C202" s="5">
        <f>""</f>
      </c>
      <c r="D202" s="31" t="s">
        <v>590</v>
      </c>
      <c r="E202" s="31" t="s">
        <v>7</v>
      </c>
      <c r="F202" s="2">
        <v>773058</v>
      </c>
    </row>
    <row r="203" spans="1:6" ht="15.75">
      <c r="A203" s="10">
        <f t="shared" si="2"/>
        <v>0</v>
      </c>
      <c r="B203" s="11"/>
      <c r="C203" s="5">
        <f>""</f>
      </c>
      <c r="D203" s="31" t="s">
        <v>591</v>
      </c>
      <c r="E203" s="31" t="s">
        <v>13</v>
      </c>
      <c r="F203" s="2">
        <v>0</v>
      </c>
    </row>
    <row r="204" spans="1:6" ht="15.75">
      <c r="A204" s="10">
        <f t="shared" si="2"/>
        <v>0</v>
      </c>
      <c r="B204" s="11"/>
      <c r="C204" s="5">
        <f>""</f>
      </c>
      <c r="D204" s="31" t="s">
        <v>592</v>
      </c>
      <c r="E204" s="31" t="s">
        <v>593</v>
      </c>
      <c r="F204" s="2">
        <v>0</v>
      </c>
    </row>
    <row r="205" spans="1:6" ht="15.75">
      <c r="A205" s="10">
        <f t="shared" si="2"/>
        <v>0</v>
      </c>
      <c r="B205" s="11"/>
      <c r="C205" s="5">
        <f>""</f>
      </c>
      <c r="D205" s="31" t="s">
        <v>594</v>
      </c>
      <c r="E205" s="31" t="s">
        <v>619</v>
      </c>
      <c r="F205" s="2">
        <v>0</v>
      </c>
    </row>
    <row r="206" spans="1:6" ht="15.75">
      <c r="A206" s="10">
        <f aca="true" t="shared" si="3" ref="A206:A239">IF(F206&lt;&gt;"",0,1)</f>
        <v>0</v>
      </c>
      <c r="B206" s="11"/>
      <c r="C206" s="5">
        <f>""</f>
      </c>
      <c r="D206" s="31" t="s">
        <v>620</v>
      </c>
      <c r="E206" s="31" t="s">
        <v>15</v>
      </c>
      <c r="F206" s="2">
        <v>0</v>
      </c>
    </row>
    <row r="207" spans="1:6" ht="15.75">
      <c r="A207" s="10">
        <f t="shared" si="3"/>
        <v>0</v>
      </c>
      <c r="B207" s="11" t="s">
        <v>2144</v>
      </c>
      <c r="C207" s="5">
        <f>""</f>
      </c>
      <c r="D207" s="31" t="s">
        <v>621</v>
      </c>
      <c r="E207" s="31" t="s">
        <v>622</v>
      </c>
      <c r="F207" s="32">
        <f>SUM(F208:F213)</f>
        <v>1064998.74</v>
      </c>
    </row>
    <row r="208" spans="1:6" ht="15.75">
      <c r="A208" s="10">
        <f t="shared" si="3"/>
        <v>0</v>
      </c>
      <c r="B208" s="11"/>
      <c r="C208" s="5">
        <f>""</f>
      </c>
      <c r="D208" s="31" t="s">
        <v>623</v>
      </c>
      <c r="E208" s="31" t="s">
        <v>19</v>
      </c>
      <c r="F208" s="2">
        <v>0</v>
      </c>
    </row>
    <row r="209" spans="1:6" ht="15.75">
      <c r="A209" s="10">
        <f t="shared" si="3"/>
        <v>0</v>
      </c>
      <c r="B209" s="11"/>
      <c r="C209" s="5">
        <f>""</f>
      </c>
      <c r="D209" s="31" t="s">
        <v>624</v>
      </c>
      <c r="E209" s="31" t="s">
        <v>7</v>
      </c>
      <c r="F209" s="2">
        <v>0</v>
      </c>
    </row>
    <row r="210" spans="1:6" ht="15.75">
      <c r="A210" s="10">
        <f t="shared" si="3"/>
        <v>0</v>
      </c>
      <c r="B210" s="11"/>
      <c r="C210" s="5">
        <f>""</f>
      </c>
      <c r="D210" s="31" t="s">
        <v>625</v>
      </c>
      <c r="E210" s="31" t="s">
        <v>13</v>
      </c>
      <c r="F210" s="2">
        <v>0</v>
      </c>
    </row>
    <row r="211" spans="1:6" ht="15.75">
      <c r="A211" s="10">
        <f t="shared" si="3"/>
        <v>0</v>
      </c>
      <c r="B211" s="11"/>
      <c r="C211" s="5">
        <f>""</f>
      </c>
      <c r="D211" s="31" t="s">
        <v>626</v>
      </c>
      <c r="E211" s="31" t="s">
        <v>593</v>
      </c>
      <c r="F211" s="2">
        <v>0</v>
      </c>
    </row>
    <row r="212" spans="1:6" ht="15.75">
      <c r="A212" s="10">
        <f t="shared" si="3"/>
        <v>0</v>
      </c>
      <c r="B212" s="11"/>
      <c r="C212" s="5">
        <f>""</f>
      </c>
      <c r="D212" s="31" t="s">
        <v>627</v>
      </c>
      <c r="E212" s="31" t="s">
        <v>619</v>
      </c>
      <c r="F212" s="2">
        <v>0</v>
      </c>
    </row>
    <row r="213" spans="1:6" ht="15.75">
      <c r="A213" s="10">
        <f t="shared" si="3"/>
        <v>0</v>
      </c>
      <c r="B213" s="11"/>
      <c r="C213" s="5">
        <f>""</f>
      </c>
      <c r="D213" s="31" t="s">
        <v>628</v>
      </c>
      <c r="E213" s="31" t="s">
        <v>22</v>
      </c>
      <c r="F213" s="2">
        <v>1064998.74</v>
      </c>
    </row>
    <row r="214" spans="1:6" ht="15.75">
      <c r="A214" s="10">
        <f t="shared" si="3"/>
        <v>0</v>
      </c>
      <c r="B214" s="11" t="s">
        <v>2145</v>
      </c>
      <c r="C214" s="5">
        <f>""</f>
      </c>
      <c r="D214" s="31" t="s">
        <v>629</v>
      </c>
      <c r="E214" s="31" t="s">
        <v>630</v>
      </c>
      <c r="F214" s="32">
        <f>SUM(F215:F217)</f>
        <v>0</v>
      </c>
    </row>
    <row r="215" spans="1:6" ht="15.75">
      <c r="A215" s="10">
        <f t="shared" si="3"/>
        <v>0</v>
      </c>
      <c r="B215" s="11"/>
      <c r="C215" s="5">
        <f>""</f>
      </c>
      <c r="D215" s="31" t="s">
        <v>631</v>
      </c>
      <c r="E215" s="31" t="s">
        <v>632</v>
      </c>
      <c r="F215" s="2">
        <v>0</v>
      </c>
    </row>
    <row r="216" spans="1:6" ht="15.75">
      <c r="A216" s="10">
        <f t="shared" si="3"/>
        <v>0</v>
      </c>
      <c r="B216" s="11"/>
      <c r="C216" s="5">
        <f>""</f>
      </c>
      <c r="D216" s="31" t="s">
        <v>633</v>
      </c>
      <c r="E216" s="31" t="s">
        <v>7</v>
      </c>
      <c r="F216" s="2">
        <v>0</v>
      </c>
    </row>
    <row r="217" spans="1:6" ht="15.75">
      <c r="A217" s="10">
        <f t="shared" si="3"/>
        <v>0</v>
      </c>
      <c r="B217" s="11"/>
      <c r="C217" s="5">
        <f>""</f>
      </c>
      <c r="D217" s="31" t="s">
        <v>634</v>
      </c>
      <c r="E217" s="31" t="s">
        <v>28</v>
      </c>
      <c r="F217" s="2">
        <v>0</v>
      </c>
    </row>
    <row r="218" spans="1:6" ht="15.75">
      <c r="A218" s="10">
        <f t="shared" si="3"/>
        <v>0</v>
      </c>
      <c r="B218" s="11"/>
      <c r="C218" s="5">
        <f>""</f>
      </c>
      <c r="D218" s="31" t="s">
        <v>635</v>
      </c>
      <c r="E218" s="31" t="s">
        <v>636</v>
      </c>
      <c r="F218" s="2">
        <v>0</v>
      </c>
    </row>
    <row r="219" spans="1:6" ht="15.75">
      <c r="A219" s="10">
        <f t="shared" si="3"/>
        <v>0</v>
      </c>
      <c r="B219" s="11"/>
      <c r="C219" s="5">
        <f>""</f>
      </c>
      <c r="D219" s="31" t="s">
        <v>637</v>
      </c>
      <c r="E219" s="31" t="s">
        <v>32</v>
      </c>
      <c r="F219" s="2">
        <v>0</v>
      </c>
    </row>
    <row r="220" spans="1:6" ht="15.75">
      <c r="A220" s="10">
        <f t="shared" si="3"/>
        <v>0</v>
      </c>
      <c r="B220" s="11" t="s">
        <v>2146</v>
      </c>
      <c r="C220" s="5">
        <f>""</f>
      </c>
      <c r="D220" s="31" t="s">
        <v>638</v>
      </c>
      <c r="E220" s="31" t="s">
        <v>34</v>
      </c>
      <c r="F220" s="32">
        <f>SUM(F221:F224)</f>
        <v>0</v>
      </c>
    </row>
    <row r="221" spans="1:6" ht="15.75">
      <c r="A221" s="10">
        <f t="shared" si="3"/>
        <v>0</v>
      </c>
      <c r="B221" s="11"/>
      <c r="C221" s="5">
        <f>""</f>
      </c>
      <c r="D221" s="31" t="s">
        <v>639</v>
      </c>
      <c r="E221" s="31" t="s">
        <v>36</v>
      </c>
      <c r="F221" s="2">
        <v>0</v>
      </c>
    </row>
    <row r="222" spans="1:6" ht="15.75">
      <c r="A222" s="10">
        <f t="shared" si="3"/>
        <v>0</v>
      </c>
      <c r="B222" s="11"/>
      <c r="C222" s="5">
        <f>""</f>
      </c>
      <c r="D222" s="31" t="s">
        <v>640</v>
      </c>
      <c r="E222" s="31" t="s">
        <v>38</v>
      </c>
      <c r="F222" s="2">
        <v>0</v>
      </c>
    </row>
    <row r="223" spans="1:6" ht="15.75">
      <c r="A223" s="10">
        <f t="shared" si="3"/>
        <v>0</v>
      </c>
      <c r="B223" s="11"/>
      <c r="C223" s="5">
        <f>""</f>
      </c>
      <c r="D223" s="31" t="s">
        <v>641</v>
      </c>
      <c r="E223" s="31" t="s">
        <v>40</v>
      </c>
      <c r="F223" s="2">
        <v>0</v>
      </c>
    </row>
    <row r="224" spans="1:6" ht="15.75">
      <c r="A224" s="10">
        <f t="shared" si="3"/>
        <v>0</v>
      </c>
      <c r="B224" s="11"/>
      <c r="C224" s="5">
        <f>""</f>
      </c>
      <c r="D224" s="31" t="s">
        <v>642</v>
      </c>
      <c r="E224" s="31" t="s">
        <v>42</v>
      </c>
      <c r="F224" s="2">
        <v>0</v>
      </c>
    </row>
    <row r="225" spans="1:6" ht="15.75">
      <c r="A225" s="10">
        <f t="shared" si="3"/>
        <v>0</v>
      </c>
      <c r="B225" s="11"/>
      <c r="C225" s="5">
        <f>""</f>
      </c>
      <c r="D225" s="31" t="s">
        <v>643</v>
      </c>
      <c r="E225" s="31" t="s">
        <v>644</v>
      </c>
      <c r="F225" s="2">
        <v>0</v>
      </c>
    </row>
    <row r="226" spans="1:6" ht="15.75">
      <c r="A226" s="10">
        <f t="shared" si="3"/>
        <v>0</v>
      </c>
      <c r="B226" s="11" t="s">
        <v>2147</v>
      </c>
      <c r="C226" s="5">
        <f>""</f>
      </c>
      <c r="D226" s="28" t="s">
        <v>1227</v>
      </c>
      <c r="E226" s="28" t="s">
        <v>645</v>
      </c>
      <c r="F226" s="30">
        <f>SUM(F227,F231,F235)</f>
        <v>6303582.5600000005</v>
      </c>
    </row>
    <row r="227" spans="1:6" ht="15.75">
      <c r="A227" s="10">
        <f t="shared" si="3"/>
        <v>0</v>
      </c>
      <c r="B227" s="11" t="s">
        <v>2148</v>
      </c>
      <c r="C227" s="5">
        <f>""</f>
      </c>
      <c r="D227" s="31" t="s">
        <v>646</v>
      </c>
      <c r="E227" s="31" t="s">
        <v>647</v>
      </c>
      <c r="F227" s="32">
        <f>SUM(F228:F230)</f>
        <v>4168292.95</v>
      </c>
    </row>
    <row r="228" spans="1:7" ht="15.75">
      <c r="A228" s="10">
        <f t="shared" si="3"/>
        <v>0</v>
      </c>
      <c r="B228" s="11"/>
      <c r="C228" s="5">
        <f>""</f>
      </c>
      <c r="D228" s="31" t="s">
        <v>648</v>
      </c>
      <c r="E228" s="31" t="s">
        <v>649</v>
      </c>
      <c r="F228" s="2">
        <v>4160052.83</v>
      </c>
      <c r="G228" s="63"/>
    </row>
    <row r="229" spans="1:7" ht="15.75">
      <c r="A229" s="10">
        <f t="shared" si="3"/>
        <v>0</v>
      </c>
      <c r="B229" s="11"/>
      <c r="C229" s="5">
        <f>""</f>
      </c>
      <c r="D229" s="31" t="s">
        <v>650</v>
      </c>
      <c r="E229" s="31" t="s">
        <v>651</v>
      </c>
      <c r="F229" s="2">
        <v>3517.52</v>
      </c>
      <c r="G229" s="63"/>
    </row>
    <row r="230" spans="1:7" ht="15.75">
      <c r="A230" s="10">
        <f t="shared" si="3"/>
        <v>0</v>
      </c>
      <c r="B230" s="11"/>
      <c r="C230" s="5">
        <f>""</f>
      </c>
      <c r="D230" s="31" t="s">
        <v>652</v>
      </c>
      <c r="E230" s="31" t="s">
        <v>653</v>
      </c>
      <c r="F230" s="2">
        <v>4722.6</v>
      </c>
      <c r="G230" s="63"/>
    </row>
    <row r="231" spans="1:6" ht="15.75">
      <c r="A231" s="10">
        <f t="shared" si="3"/>
        <v>0</v>
      </c>
      <c r="B231" s="11" t="s">
        <v>2149</v>
      </c>
      <c r="C231" s="5">
        <f>""</f>
      </c>
      <c r="D231" s="31" t="s">
        <v>654</v>
      </c>
      <c r="E231" s="31" t="s">
        <v>1233</v>
      </c>
      <c r="F231" s="32">
        <f>SUM(F232:F234)</f>
        <v>2135289.61</v>
      </c>
    </row>
    <row r="232" spans="1:7" ht="15.75">
      <c r="A232" s="10">
        <f t="shared" si="3"/>
        <v>0</v>
      </c>
      <c r="B232" s="11"/>
      <c r="C232" s="5">
        <f>""</f>
      </c>
      <c r="D232" s="31" t="s">
        <v>655</v>
      </c>
      <c r="E232" s="31" t="s">
        <v>656</v>
      </c>
      <c r="F232" s="2">
        <v>2018737.62</v>
      </c>
      <c r="G232" s="63"/>
    </row>
    <row r="233" spans="1:7" ht="15.75">
      <c r="A233" s="10">
        <f t="shared" si="3"/>
        <v>0</v>
      </c>
      <c r="B233" s="11"/>
      <c r="C233" s="5">
        <f>""</f>
      </c>
      <c r="D233" s="31" t="s">
        <v>657</v>
      </c>
      <c r="E233" s="31" t="s">
        <v>658</v>
      </c>
      <c r="F233" s="2">
        <v>113211.55</v>
      </c>
      <c r="G233" s="63"/>
    </row>
    <row r="234" spans="1:7" ht="15.75">
      <c r="A234" s="10">
        <f t="shared" si="3"/>
        <v>0</v>
      </c>
      <c r="B234" s="11"/>
      <c r="C234" s="5">
        <f>""</f>
      </c>
      <c r="D234" s="31" t="s">
        <v>659</v>
      </c>
      <c r="E234" s="31" t="s">
        <v>660</v>
      </c>
      <c r="F234" s="2">
        <v>3340.44</v>
      </c>
      <c r="G234" s="63"/>
    </row>
    <row r="235" spans="1:7" ht="15.75">
      <c r="A235" s="10">
        <f t="shared" si="3"/>
        <v>0</v>
      </c>
      <c r="B235" s="11"/>
      <c r="C235" s="5">
        <f>""</f>
      </c>
      <c r="D235" s="31" t="s">
        <v>1238</v>
      </c>
      <c r="E235" s="31" t="s">
        <v>714</v>
      </c>
      <c r="F235" s="2">
        <v>0</v>
      </c>
      <c r="G235" s="63"/>
    </row>
    <row r="236" spans="1:6" ht="15.75">
      <c r="A236" s="10">
        <f t="shared" si="3"/>
        <v>0</v>
      </c>
      <c r="B236" s="11" t="s">
        <v>2150</v>
      </c>
      <c r="C236" s="5">
        <f>""</f>
      </c>
      <c r="D236" s="28" t="s">
        <v>48</v>
      </c>
      <c r="E236" s="28" t="s">
        <v>49</v>
      </c>
      <c r="F236" s="30">
        <f>SUM(F237:F238)</f>
        <v>0</v>
      </c>
    </row>
    <row r="237" spans="1:6" ht="15.75">
      <c r="A237" s="10">
        <f t="shared" si="3"/>
        <v>0</v>
      </c>
      <c r="B237" s="11"/>
      <c r="C237" s="5">
        <f>""</f>
      </c>
      <c r="D237" s="11" t="s">
        <v>757</v>
      </c>
      <c r="E237" s="36" t="s">
        <v>672</v>
      </c>
      <c r="F237" s="2">
        <v>0</v>
      </c>
    </row>
    <row r="238" spans="1:6" ht="15.75">
      <c r="A238" s="10">
        <f t="shared" si="3"/>
        <v>0</v>
      </c>
      <c r="B238" s="11"/>
      <c r="C238" s="5">
        <f>""</f>
      </c>
      <c r="D238" s="11" t="s">
        <v>758</v>
      </c>
      <c r="E238" s="36" t="s">
        <v>673</v>
      </c>
      <c r="F238" s="2">
        <v>0</v>
      </c>
    </row>
    <row r="239" spans="1:6" ht="15.75">
      <c r="A239" s="10">
        <f t="shared" si="3"/>
        <v>0</v>
      </c>
      <c r="B239" s="11"/>
      <c r="C239" s="5">
        <f>""</f>
      </c>
      <c r="D239" s="37" t="s">
        <v>50</v>
      </c>
      <c r="E239" s="38" t="s">
        <v>51</v>
      </c>
      <c r="F239" s="1">
        <v>0</v>
      </c>
    </row>
    <row r="240" spans="1:7" s="39" customFormat="1" ht="15.75">
      <c r="A240" s="10"/>
      <c r="B240" s="11"/>
      <c r="C240" s="5">
        <f>""</f>
      </c>
      <c r="E240" s="40" t="s">
        <v>377</v>
      </c>
      <c r="F240" s="26"/>
      <c r="G240" s="9"/>
    </row>
    <row r="241" spans="1:6" ht="15.75">
      <c r="A241" s="10"/>
      <c r="B241" s="11"/>
      <c r="C241" s="5">
        <f>""</f>
      </c>
      <c r="D241" s="11"/>
      <c r="E241" s="36"/>
      <c r="F241" s="32"/>
    </row>
    <row r="242" spans="1:6" ht="15.75">
      <c r="A242" s="10"/>
      <c r="B242" s="11"/>
      <c r="C242" s="5">
        <f>""</f>
      </c>
      <c r="D242" s="11"/>
      <c r="E242" s="36"/>
      <c r="F242" s="32"/>
    </row>
    <row r="243" spans="1:6" ht="15.75">
      <c r="A243" s="10"/>
      <c r="B243" s="11"/>
      <c r="C243" s="5">
        <f>""</f>
      </c>
      <c r="D243" s="11"/>
      <c r="E243" s="36"/>
      <c r="F243" s="32"/>
    </row>
    <row r="244" spans="1:6" ht="15.75">
      <c r="A244" s="10"/>
      <c r="B244" s="11"/>
      <c r="C244" s="5">
        <f>""</f>
      </c>
      <c r="D244" s="11"/>
      <c r="E244" s="36"/>
      <c r="F244" s="32"/>
    </row>
    <row r="245" spans="1:6" ht="15.75">
      <c r="A245" s="10"/>
      <c r="B245" s="11"/>
      <c r="C245" s="5">
        <f>""</f>
      </c>
      <c r="D245" s="11"/>
      <c r="E245" s="36"/>
      <c r="F245" s="32"/>
    </row>
    <row r="246" spans="1:6" ht="15.75">
      <c r="A246" s="10"/>
      <c r="B246" s="11"/>
      <c r="C246" s="5">
        <f>""</f>
      </c>
      <c r="D246" s="11"/>
      <c r="E246" s="36"/>
      <c r="F246" s="32"/>
    </row>
    <row r="247" spans="1:6" ht="15.75">
      <c r="A247" s="10"/>
      <c r="B247" s="11"/>
      <c r="C247" s="5">
        <f>""</f>
      </c>
      <c r="D247" s="11"/>
      <c r="E247" s="36"/>
      <c r="F247" s="32"/>
    </row>
    <row r="248" spans="1:6" ht="15.75">
      <c r="A248" s="10"/>
      <c r="B248" s="11"/>
      <c r="C248" s="5">
        <f>""</f>
      </c>
      <c r="D248" s="11"/>
      <c r="E248" s="36"/>
      <c r="F248" s="32"/>
    </row>
    <row r="249" spans="1:6" ht="15.75">
      <c r="A249" s="10"/>
      <c r="B249" s="11"/>
      <c r="C249" s="5">
        <f>""</f>
      </c>
      <c r="D249" s="11"/>
      <c r="E249" s="36"/>
      <c r="F249" s="32"/>
    </row>
    <row r="250" spans="1:6" ht="15.75">
      <c r="A250" s="10"/>
      <c r="B250" s="11"/>
      <c r="C250" s="5">
        <f>""</f>
      </c>
      <c r="D250" s="11"/>
      <c r="E250" s="36"/>
      <c r="F250" s="32"/>
    </row>
    <row r="251" spans="1:6" ht="15.75">
      <c r="A251" s="10"/>
      <c r="B251" s="11"/>
      <c r="C251" s="5">
        <f>""</f>
      </c>
      <c r="D251" s="11"/>
      <c r="E251" s="36"/>
      <c r="F251" s="32"/>
    </row>
    <row r="252" spans="1:6" ht="15.75">
      <c r="A252" s="10"/>
      <c r="B252" s="11"/>
      <c r="C252" s="5">
        <f>""</f>
      </c>
      <c r="D252" s="11"/>
      <c r="E252" s="36"/>
      <c r="F252" s="32"/>
    </row>
    <row r="253" spans="1:6" ht="15.75">
      <c r="A253" s="10"/>
      <c r="B253" s="11"/>
      <c r="C253" s="5">
        <f>""</f>
      </c>
      <c r="D253" s="11"/>
      <c r="E253" s="36"/>
      <c r="F253" s="32"/>
    </row>
    <row r="254" spans="1:6" ht="15.75">
      <c r="A254" s="10"/>
      <c r="B254" s="11"/>
      <c r="C254" s="5">
        <f>""</f>
      </c>
      <c r="D254" s="11"/>
      <c r="E254" s="36"/>
      <c r="F254" s="32"/>
    </row>
    <row r="255" spans="1:6" ht="15.75">
      <c r="A255" s="10"/>
      <c r="B255" s="11"/>
      <c r="C255" s="5">
        <f>""</f>
      </c>
      <c r="D255" s="11"/>
      <c r="E255" s="36"/>
      <c r="F255" s="32"/>
    </row>
    <row r="256" spans="1:6" ht="15.75">
      <c r="A256" s="10"/>
      <c r="B256" s="11"/>
      <c r="C256" s="5">
        <f>""</f>
      </c>
      <c r="D256" s="11"/>
      <c r="E256" s="36"/>
      <c r="F256" s="32"/>
    </row>
    <row r="257" spans="1:6" ht="15.75">
      <c r="A257" s="10"/>
      <c r="B257" s="11"/>
      <c r="C257" s="5">
        <f>""</f>
      </c>
      <c r="D257" s="11"/>
      <c r="E257" s="36"/>
      <c r="F257" s="32"/>
    </row>
    <row r="258" spans="1:6" ht="15.75">
      <c r="A258" s="10"/>
      <c r="B258" s="11"/>
      <c r="C258" s="5">
        <f>""</f>
      </c>
      <c r="D258" s="11"/>
      <c r="E258" s="36"/>
      <c r="F258" s="32"/>
    </row>
    <row r="259" spans="1:6" ht="15.75">
      <c r="A259" s="10"/>
      <c r="B259" s="11"/>
      <c r="C259" s="5">
        <f>""</f>
      </c>
      <c r="D259" s="11"/>
      <c r="E259" s="36"/>
      <c r="F259" s="32"/>
    </row>
    <row r="260" spans="1:6" ht="15.75">
      <c r="A260" s="10"/>
      <c r="B260" s="11"/>
      <c r="C260" s="5">
        <f>""</f>
      </c>
      <c r="D260" s="11"/>
      <c r="E260" s="36"/>
      <c r="F260" s="32"/>
    </row>
    <row r="261" spans="1:6" ht="15.75">
      <c r="A261" s="10"/>
      <c r="B261" s="11"/>
      <c r="C261" s="5">
        <f>""</f>
      </c>
      <c r="D261" s="11"/>
      <c r="E261" s="36"/>
      <c r="F261" s="32"/>
    </row>
    <row r="262" spans="1:6" ht="15.75">
      <c r="A262" s="10"/>
      <c r="B262" s="11"/>
      <c r="C262" s="5">
        <f>""</f>
      </c>
      <c r="D262" s="11"/>
      <c r="E262" s="36"/>
      <c r="F262" s="32"/>
    </row>
    <row r="263" spans="1:6" ht="15.75">
      <c r="A263" s="10"/>
      <c r="B263" s="11"/>
      <c r="C263" s="5">
        <f>""</f>
      </c>
      <c r="D263" s="11"/>
      <c r="E263" s="36"/>
      <c r="F263" s="32"/>
    </row>
    <row r="264" spans="1:6" ht="15.75">
      <c r="A264" s="10"/>
      <c r="B264" s="11"/>
      <c r="C264" s="5">
        <f>""</f>
      </c>
      <c r="D264" s="11"/>
      <c r="E264" s="36"/>
      <c r="F264" s="32"/>
    </row>
    <row r="265" spans="1:6" ht="15.75">
      <c r="A265" s="10"/>
      <c r="B265" s="11"/>
      <c r="C265" s="5">
        <f>""</f>
      </c>
      <c r="D265" s="11"/>
      <c r="E265" s="36"/>
      <c r="F265" s="32"/>
    </row>
    <row r="266" spans="1:6" ht="15.75">
      <c r="A266" s="10"/>
      <c r="B266" s="11"/>
      <c r="C266" s="5">
        <f>""</f>
      </c>
      <c r="D266" s="11"/>
      <c r="E266" s="36"/>
      <c r="F266" s="32"/>
    </row>
    <row r="267" spans="1:6" ht="15.75">
      <c r="A267" s="10"/>
      <c r="B267" s="11"/>
      <c r="C267" s="5">
        <f>""</f>
      </c>
      <c r="D267" s="11"/>
      <c r="E267" s="36"/>
      <c r="F267" s="32"/>
    </row>
    <row r="268" spans="1:6" ht="15.75">
      <c r="A268" s="10"/>
      <c r="B268" s="11"/>
      <c r="C268" s="5">
        <f>""</f>
      </c>
      <c r="D268" s="11"/>
      <c r="E268" s="36"/>
      <c r="F268" s="32"/>
    </row>
    <row r="269" spans="1:6" ht="15.75">
      <c r="A269" s="10"/>
      <c r="B269" s="11"/>
      <c r="C269" s="5">
        <f>""</f>
      </c>
      <c r="D269" s="11"/>
      <c r="E269" s="36"/>
      <c r="F269" s="32"/>
    </row>
    <row r="270" spans="1:6" ht="15.75">
      <c r="A270" s="10"/>
      <c r="B270" s="11"/>
      <c r="C270" s="5">
        <f>""</f>
      </c>
      <c r="D270" s="11"/>
      <c r="E270" s="36"/>
      <c r="F270" s="32"/>
    </row>
    <row r="271" spans="1:6" ht="15.75">
      <c r="A271" s="10"/>
      <c r="B271" s="11"/>
      <c r="C271" s="11"/>
      <c r="D271" s="11"/>
      <c r="E271" s="36"/>
      <c r="F271" s="32"/>
    </row>
    <row r="272" spans="1:6" ht="15.75">
      <c r="A272" s="10"/>
      <c r="B272" s="11"/>
      <c r="C272" s="11"/>
      <c r="D272" s="11"/>
      <c r="E272" s="36"/>
      <c r="F272" s="32"/>
    </row>
    <row r="273" spans="1:6" ht="15.75">
      <c r="A273" s="10"/>
      <c r="B273" s="11"/>
      <c r="C273" s="11"/>
      <c r="D273" s="11"/>
      <c r="E273" s="36"/>
      <c r="F273" s="32"/>
    </row>
    <row r="274" spans="1:6" ht="15.75">
      <c r="A274" s="10"/>
      <c r="B274" s="11"/>
      <c r="C274" s="11"/>
      <c r="D274" s="11"/>
      <c r="E274" s="36"/>
      <c r="F274" s="32"/>
    </row>
    <row r="275" spans="1:6" ht="15.75">
      <c r="A275" s="10"/>
      <c r="B275" s="11"/>
      <c r="C275" s="11"/>
      <c r="D275" s="11"/>
      <c r="E275" s="36"/>
      <c r="F275" s="32"/>
    </row>
    <row r="276" spans="1:6" ht="15.75">
      <c r="A276" s="10"/>
      <c r="B276" s="11"/>
      <c r="C276" s="11"/>
      <c r="D276" s="11"/>
      <c r="E276" s="36"/>
      <c r="F276" s="32"/>
    </row>
    <row r="277" spans="1:6" ht="15.75">
      <c r="A277" s="10"/>
      <c r="B277" s="11"/>
      <c r="C277" s="11"/>
      <c r="D277" s="11"/>
      <c r="E277" s="36"/>
      <c r="F277" s="32"/>
    </row>
    <row r="278" spans="1:6" ht="15.75">
      <c r="A278" s="10"/>
      <c r="B278" s="11"/>
      <c r="C278" s="11"/>
      <c r="D278" s="11"/>
      <c r="E278" s="36"/>
      <c r="F278" s="32"/>
    </row>
    <row r="279" spans="1:6" ht="15.75">
      <c r="A279" s="10"/>
      <c r="B279" s="11"/>
      <c r="C279" s="11"/>
      <c r="D279" s="11"/>
      <c r="E279" s="36"/>
      <c r="F279" s="32"/>
    </row>
    <row r="280" spans="1:6" ht="15.75">
      <c r="A280" s="10"/>
      <c r="B280" s="11"/>
      <c r="C280" s="11"/>
      <c r="D280" s="11"/>
      <c r="E280" s="36"/>
      <c r="F280" s="32"/>
    </row>
    <row r="281" spans="1:6" ht="15.75">
      <c r="A281" s="10"/>
      <c r="B281" s="11"/>
      <c r="C281" s="11"/>
      <c r="D281" s="11"/>
      <c r="E281" s="36"/>
      <c r="F281" s="32"/>
    </row>
    <row r="282" spans="1:6" ht="15.75">
      <c r="A282" s="10"/>
      <c r="B282" s="11"/>
      <c r="C282" s="11"/>
      <c r="D282" s="11"/>
      <c r="E282" s="36"/>
      <c r="F282" s="11"/>
    </row>
    <row r="283" spans="1:6" ht="15.75">
      <c r="A283" s="10"/>
      <c r="B283" s="11"/>
      <c r="C283" s="11"/>
      <c r="D283" s="11"/>
      <c r="E283" s="36"/>
      <c r="F283" s="11"/>
    </row>
    <row r="284" spans="1:6" ht="15.75">
      <c r="A284" s="10"/>
      <c r="B284" s="11"/>
      <c r="C284" s="11"/>
      <c r="D284" s="11"/>
      <c r="E284" s="36"/>
      <c r="F284" s="11"/>
    </row>
    <row r="285" spans="1:6" ht="15.75">
      <c r="A285" s="10"/>
      <c r="B285" s="11"/>
      <c r="C285" s="11"/>
      <c r="D285" s="11"/>
      <c r="E285" s="36"/>
      <c r="F285" s="11"/>
    </row>
    <row r="286" spans="1:6" ht="15.75">
      <c r="A286" s="10"/>
      <c r="B286" s="11"/>
      <c r="C286" s="11"/>
      <c r="D286" s="11"/>
      <c r="E286" s="36"/>
      <c r="F286" s="11"/>
    </row>
    <row r="287" spans="1:6" ht="15.75">
      <c r="A287" s="10"/>
      <c r="B287" s="11"/>
      <c r="C287" s="11"/>
      <c r="D287" s="11"/>
      <c r="E287" s="36"/>
      <c r="F287" s="11"/>
    </row>
    <row r="288" spans="1:6" ht="15.75">
      <c r="A288" s="10"/>
      <c r="B288" s="11"/>
      <c r="C288" s="11"/>
      <c r="D288" s="11"/>
      <c r="E288" s="36"/>
      <c r="F288" s="11"/>
    </row>
    <row r="289" spans="1:6" ht="15.75">
      <c r="A289" s="10"/>
      <c r="B289" s="11"/>
      <c r="C289" s="11"/>
      <c r="D289" s="11"/>
      <c r="E289" s="36"/>
      <c r="F289" s="11"/>
    </row>
    <row r="290" spans="1:6" ht="15.75">
      <c r="A290" s="10"/>
      <c r="B290" s="11"/>
      <c r="C290" s="11"/>
      <c r="D290" s="11"/>
      <c r="E290" s="36"/>
      <c r="F290" s="11"/>
    </row>
    <row r="291" spans="1:6" ht="15.75">
      <c r="A291" s="10"/>
      <c r="B291" s="11"/>
      <c r="C291" s="11"/>
      <c r="D291" s="11"/>
      <c r="E291" s="36"/>
      <c r="F291" s="11"/>
    </row>
    <row r="292" spans="1:6" ht="15.75">
      <c r="A292" s="10"/>
      <c r="B292" s="11"/>
      <c r="C292" s="11"/>
      <c r="D292" s="11"/>
      <c r="E292" s="36"/>
      <c r="F292" s="11"/>
    </row>
    <row r="293" spans="1:6" ht="15.75">
      <c r="A293" s="10"/>
      <c r="B293" s="11"/>
      <c r="C293" s="11"/>
      <c r="D293" s="11"/>
      <c r="E293" s="36"/>
      <c r="F293" s="11"/>
    </row>
    <row r="294" spans="1:6" ht="15.75">
      <c r="A294" s="10"/>
      <c r="B294" s="11"/>
      <c r="C294" s="11"/>
      <c r="D294" s="11"/>
      <c r="E294" s="36"/>
      <c r="F294" s="11"/>
    </row>
    <row r="295" spans="1:6" ht="15.75">
      <c r="A295" s="10"/>
      <c r="B295" s="11"/>
      <c r="C295" s="11"/>
      <c r="D295" s="11"/>
      <c r="E295" s="36"/>
      <c r="F295" s="11"/>
    </row>
    <row r="296" spans="1:6" ht="15.75">
      <c r="A296" s="10"/>
      <c r="B296" s="11"/>
      <c r="C296" s="11"/>
      <c r="D296" s="11"/>
      <c r="E296" s="36"/>
      <c r="F296" s="11"/>
    </row>
    <row r="297" spans="1:6" ht="15.75">
      <c r="A297" s="10"/>
      <c r="B297" s="11"/>
      <c r="C297" s="11"/>
      <c r="D297" s="11"/>
      <c r="E297" s="36"/>
      <c r="F297" s="11"/>
    </row>
    <row r="298" spans="1:6" ht="15.75">
      <c r="A298" s="10"/>
      <c r="B298" s="11"/>
      <c r="C298" s="11"/>
      <c r="D298" s="11"/>
      <c r="E298" s="36"/>
      <c r="F298" s="11"/>
    </row>
    <row r="299" spans="1:6" ht="15.75">
      <c r="A299" s="10"/>
      <c r="B299" s="11"/>
      <c r="C299" s="11"/>
      <c r="D299" s="11"/>
      <c r="E299" s="36"/>
      <c r="F299" s="11"/>
    </row>
    <row r="300" spans="1:6" ht="15.75">
      <c r="A300" s="10"/>
      <c r="B300" s="11"/>
      <c r="C300" s="11"/>
      <c r="D300" s="11"/>
      <c r="E300" s="36"/>
      <c r="F300" s="11"/>
    </row>
    <row r="301" spans="1:6" ht="15.75">
      <c r="A301" s="10"/>
      <c r="B301" s="11"/>
      <c r="C301" s="11"/>
      <c r="D301" s="11"/>
      <c r="E301" s="36"/>
      <c r="F301" s="11"/>
    </row>
    <row r="302" spans="1:6" ht="15.75">
      <c r="A302" s="10"/>
      <c r="B302" s="11"/>
      <c r="C302" s="11"/>
      <c r="D302" s="11"/>
      <c r="E302" s="36"/>
      <c r="F302" s="11"/>
    </row>
    <row r="303" spans="1:6" ht="15.75">
      <c r="A303" s="10"/>
      <c r="B303" s="11"/>
      <c r="C303" s="11"/>
      <c r="D303" s="11"/>
      <c r="E303" s="36"/>
      <c r="F303" s="11"/>
    </row>
    <row r="304" spans="1:6" ht="15.75">
      <c r="A304" s="10"/>
      <c r="B304" s="11"/>
      <c r="C304" s="11"/>
      <c r="D304" s="11"/>
      <c r="E304" s="36"/>
      <c r="F304" s="11"/>
    </row>
    <row r="305" spans="1:6" ht="15.75">
      <c r="A305" s="10"/>
      <c r="B305" s="11"/>
      <c r="C305" s="11"/>
      <c r="D305" s="11"/>
      <c r="E305" s="36"/>
      <c r="F305" s="11"/>
    </row>
    <row r="306" spans="1:6" ht="15.75">
      <c r="A306" s="10"/>
      <c r="B306" s="11"/>
      <c r="C306" s="11"/>
      <c r="D306" s="11"/>
      <c r="E306" s="36"/>
      <c r="F306" s="11"/>
    </row>
    <row r="307" spans="1:6" ht="15.75">
      <c r="A307" s="10"/>
      <c r="B307" s="11"/>
      <c r="C307" s="11"/>
      <c r="D307" s="11"/>
      <c r="E307" s="36"/>
      <c r="F307" s="11"/>
    </row>
    <row r="308" spans="1:6" ht="15.75">
      <c r="A308" s="10"/>
      <c r="B308" s="11"/>
      <c r="C308" s="11"/>
      <c r="D308" s="11"/>
      <c r="E308" s="36"/>
      <c r="F308" s="11"/>
    </row>
    <row r="309" spans="1:6" ht="15.75">
      <c r="A309" s="10"/>
      <c r="B309" s="11"/>
      <c r="C309" s="11"/>
      <c r="D309" s="11"/>
      <c r="E309" s="36"/>
      <c r="F309" s="11"/>
    </row>
    <row r="310" spans="1:6" ht="15.75">
      <c r="A310" s="10"/>
      <c r="B310" s="11"/>
      <c r="C310" s="11"/>
      <c r="D310" s="11"/>
      <c r="E310" s="36"/>
      <c r="F310" s="11"/>
    </row>
    <row r="311" spans="1:6" ht="15.75">
      <c r="A311" s="10"/>
      <c r="B311" s="11"/>
      <c r="C311" s="11"/>
      <c r="D311" s="11"/>
      <c r="E311" s="36"/>
      <c r="F311" s="11"/>
    </row>
    <row r="312" spans="1:6" ht="15.75">
      <c r="A312" s="10"/>
      <c r="B312" s="11"/>
      <c r="C312" s="11"/>
      <c r="D312" s="11"/>
      <c r="E312" s="36"/>
      <c r="F312" s="11"/>
    </row>
    <row r="313" spans="1:6" ht="15.75">
      <c r="A313" s="10"/>
      <c r="B313" s="11"/>
      <c r="C313" s="11"/>
      <c r="D313" s="11"/>
      <c r="E313" s="36"/>
      <c r="F313" s="11"/>
    </row>
    <row r="314" spans="1:6" ht="15.75">
      <c r="A314" s="10"/>
      <c r="B314" s="11"/>
      <c r="C314" s="11"/>
      <c r="D314" s="11"/>
      <c r="E314" s="36"/>
      <c r="F314" s="11"/>
    </row>
    <row r="315" spans="1:6" ht="15.75">
      <c r="A315" s="10"/>
      <c r="B315" s="11"/>
      <c r="C315" s="11"/>
      <c r="D315" s="11"/>
      <c r="E315" s="36"/>
      <c r="F315" s="11"/>
    </row>
    <row r="316" spans="1:6" ht="15.75">
      <c r="A316" s="10"/>
      <c r="B316" s="11"/>
      <c r="C316" s="11"/>
      <c r="D316" s="11"/>
      <c r="E316" s="36"/>
      <c r="F316" s="11"/>
    </row>
    <row r="317" spans="1:6" ht="15.75">
      <c r="A317" s="10"/>
      <c r="B317" s="11"/>
      <c r="C317" s="11"/>
      <c r="D317" s="11"/>
      <c r="E317" s="36"/>
      <c r="F317" s="11"/>
    </row>
    <row r="318" spans="1:6" ht="15.75">
      <c r="A318" s="10"/>
      <c r="B318" s="11"/>
      <c r="C318" s="11"/>
      <c r="D318" s="11"/>
      <c r="E318" s="36"/>
      <c r="F318" s="11"/>
    </row>
    <row r="319" spans="1:6" ht="15.75">
      <c r="A319" s="10"/>
      <c r="B319" s="11"/>
      <c r="C319" s="11"/>
      <c r="D319" s="11"/>
      <c r="E319" s="36"/>
      <c r="F319" s="11"/>
    </row>
    <row r="320" spans="1:6" ht="15.75">
      <c r="A320" s="10"/>
      <c r="B320" s="11"/>
      <c r="C320" s="11"/>
      <c r="D320" s="11"/>
      <c r="E320" s="36"/>
      <c r="F320" s="11"/>
    </row>
    <row r="321" spans="1:6" ht="15.75">
      <c r="A321" s="10"/>
      <c r="B321" s="11"/>
      <c r="C321" s="11"/>
      <c r="D321" s="11"/>
      <c r="E321" s="36"/>
      <c r="F321" s="11"/>
    </row>
    <row r="322" spans="1:6" ht="15.75">
      <c r="A322" s="10"/>
      <c r="B322" s="11"/>
      <c r="C322" s="11"/>
      <c r="D322" s="11"/>
      <c r="E322" s="36"/>
      <c r="F322" s="11"/>
    </row>
    <row r="323" spans="1:6" ht="15.75">
      <c r="A323" s="10"/>
      <c r="B323" s="11"/>
      <c r="C323" s="11"/>
      <c r="D323" s="11"/>
      <c r="E323" s="36"/>
      <c r="F323" s="11"/>
    </row>
    <row r="324" spans="1:6" ht="15.75">
      <c r="A324" s="10"/>
      <c r="B324" s="11"/>
      <c r="C324" s="11"/>
      <c r="D324" s="11"/>
      <c r="E324" s="36"/>
      <c r="F324" s="11"/>
    </row>
    <row r="325" spans="1:6" ht="15.75">
      <c r="A325" s="10"/>
      <c r="B325" s="11"/>
      <c r="C325" s="11"/>
      <c r="D325" s="11"/>
      <c r="E325" s="36"/>
      <c r="F325" s="11"/>
    </row>
    <row r="326" spans="1:6" ht="15.75">
      <c r="A326" s="10"/>
      <c r="B326" s="11"/>
      <c r="C326" s="11"/>
      <c r="D326" s="11"/>
      <c r="E326" s="36"/>
      <c r="F326" s="11"/>
    </row>
    <row r="327" spans="1:6" ht="15.75">
      <c r="A327" s="10"/>
      <c r="B327" s="11"/>
      <c r="C327" s="11"/>
      <c r="D327" s="11"/>
      <c r="E327" s="36"/>
      <c r="F327" s="11"/>
    </row>
    <row r="328" spans="1:6" ht="15.75">
      <c r="A328" s="10"/>
      <c r="B328" s="11"/>
      <c r="C328" s="11"/>
      <c r="D328" s="11"/>
      <c r="E328" s="36"/>
      <c r="F328" s="11"/>
    </row>
    <row r="329" spans="1:6" ht="15.75">
      <c r="A329" s="10"/>
      <c r="B329" s="11"/>
      <c r="C329" s="11"/>
      <c r="D329" s="11"/>
      <c r="E329" s="36"/>
      <c r="F329" s="11"/>
    </row>
    <row r="330" spans="1:6" ht="15.75">
      <c r="A330" s="10"/>
      <c r="B330" s="11"/>
      <c r="C330" s="11"/>
      <c r="D330" s="11"/>
      <c r="E330" s="36"/>
      <c r="F330" s="11"/>
    </row>
    <row r="331" spans="1:6" ht="15.75">
      <c r="A331" s="10"/>
      <c r="B331" s="11"/>
      <c r="C331" s="11"/>
      <c r="D331" s="11"/>
      <c r="E331" s="36"/>
      <c r="F331" s="11"/>
    </row>
    <row r="332" spans="1:6" ht="15.75">
      <c r="A332" s="10"/>
      <c r="B332" s="11"/>
      <c r="C332" s="11"/>
      <c r="D332" s="11"/>
      <c r="E332" s="36"/>
      <c r="F332" s="11"/>
    </row>
    <row r="333" spans="1:6" ht="15.75">
      <c r="A333" s="10"/>
      <c r="B333" s="11"/>
      <c r="C333" s="11"/>
      <c r="D333" s="11"/>
      <c r="E333" s="36"/>
      <c r="F333" s="11"/>
    </row>
    <row r="334" spans="1:6" ht="15.75">
      <c r="A334" s="10"/>
      <c r="B334" s="11"/>
      <c r="C334" s="11"/>
      <c r="D334" s="11"/>
      <c r="E334" s="36"/>
      <c r="F334" s="11"/>
    </row>
    <row r="335" spans="1:6" ht="15.75">
      <c r="A335" s="10"/>
      <c r="B335" s="11"/>
      <c r="C335" s="11"/>
      <c r="D335" s="11"/>
      <c r="E335" s="36"/>
      <c r="F335" s="11"/>
    </row>
    <row r="336" spans="1:6" ht="15.75">
      <c r="A336" s="10"/>
      <c r="B336" s="11"/>
      <c r="C336" s="11"/>
      <c r="D336" s="11"/>
      <c r="E336" s="36"/>
      <c r="F336" s="11"/>
    </row>
    <row r="337" spans="1:6" ht="15.75">
      <c r="A337" s="10"/>
      <c r="B337" s="11"/>
      <c r="C337" s="11"/>
      <c r="D337" s="11"/>
      <c r="E337" s="36"/>
      <c r="F337" s="11"/>
    </row>
    <row r="338" spans="1:6" ht="15.75">
      <c r="A338" s="10"/>
      <c r="B338" s="11"/>
      <c r="C338" s="11"/>
      <c r="D338" s="11"/>
      <c r="E338" s="36"/>
      <c r="F338" s="11"/>
    </row>
    <row r="339" spans="1:6" ht="15.75">
      <c r="A339" s="10"/>
      <c r="B339" s="11"/>
      <c r="C339" s="11"/>
      <c r="D339" s="11"/>
      <c r="E339" s="36"/>
      <c r="F339" s="11"/>
    </row>
    <row r="340" spans="1:6" ht="15.75">
      <c r="A340" s="10"/>
      <c r="B340" s="11"/>
      <c r="C340" s="11"/>
      <c r="D340" s="11"/>
      <c r="E340" s="36"/>
      <c r="F340" s="11"/>
    </row>
    <row r="341" spans="1:6" ht="15.75">
      <c r="A341" s="10"/>
      <c r="B341" s="11"/>
      <c r="C341" s="11"/>
      <c r="D341" s="11"/>
      <c r="E341" s="36"/>
      <c r="F341" s="11"/>
    </row>
    <row r="342" spans="1:6" ht="15.75">
      <c r="A342" s="10"/>
      <c r="B342" s="11"/>
      <c r="C342" s="11"/>
      <c r="D342" s="11"/>
      <c r="E342" s="36"/>
      <c r="F342" s="11"/>
    </row>
    <row r="343" spans="1:6" ht="15.75">
      <c r="A343" s="10"/>
      <c r="B343" s="11"/>
      <c r="C343" s="11"/>
      <c r="D343" s="11"/>
      <c r="E343" s="36"/>
      <c r="F343" s="11"/>
    </row>
    <row r="344" spans="1:6" ht="15.75">
      <c r="A344" s="10"/>
      <c r="B344" s="11"/>
      <c r="C344" s="11"/>
      <c r="D344" s="11"/>
      <c r="E344" s="36"/>
      <c r="F344" s="11"/>
    </row>
    <row r="345" spans="1:6" ht="15.75">
      <c r="A345" s="10"/>
      <c r="B345" s="11"/>
      <c r="C345" s="11"/>
      <c r="D345" s="11"/>
      <c r="E345" s="36"/>
      <c r="F345" s="11"/>
    </row>
    <row r="346" spans="1:6" ht="15.75">
      <c r="A346" s="10"/>
      <c r="B346" s="11"/>
      <c r="C346" s="11"/>
      <c r="D346" s="11"/>
      <c r="E346" s="36"/>
      <c r="F346" s="11"/>
    </row>
    <row r="347" spans="1:6" ht="15.75">
      <c r="A347" s="10"/>
      <c r="B347" s="11"/>
      <c r="C347" s="11"/>
      <c r="D347" s="11"/>
      <c r="E347" s="36"/>
      <c r="F347" s="11"/>
    </row>
    <row r="348" spans="1:6" ht="15.75">
      <c r="A348" s="10"/>
      <c r="B348" s="11"/>
      <c r="C348" s="11"/>
      <c r="D348" s="11"/>
      <c r="E348" s="36"/>
      <c r="F348" s="11"/>
    </row>
    <row r="349" spans="1:6" ht="15.75">
      <c r="A349" s="10"/>
      <c r="B349" s="11"/>
      <c r="C349" s="11"/>
      <c r="D349" s="11"/>
      <c r="E349" s="36"/>
      <c r="F349" s="11"/>
    </row>
    <row r="350" spans="1:6" ht="15.75">
      <c r="A350" s="10"/>
      <c r="B350" s="11"/>
      <c r="C350" s="11"/>
      <c r="D350" s="11"/>
      <c r="E350" s="36"/>
      <c r="F350" s="11"/>
    </row>
    <row r="351" spans="1:6" ht="15.75">
      <c r="A351" s="10"/>
      <c r="B351" s="11"/>
      <c r="C351" s="11"/>
      <c r="D351" s="11"/>
      <c r="E351" s="36"/>
      <c r="F351" s="11"/>
    </row>
    <row r="352" spans="1:6" ht="15.75">
      <c r="A352" s="10"/>
      <c r="B352" s="11"/>
      <c r="C352" s="11"/>
      <c r="D352" s="11"/>
      <c r="E352" s="36"/>
      <c r="F352" s="11"/>
    </row>
    <row r="353" spans="1:6" ht="15.75">
      <c r="A353" s="10"/>
      <c r="B353" s="11"/>
      <c r="C353" s="11"/>
      <c r="D353" s="11"/>
      <c r="E353" s="36"/>
      <c r="F353" s="11"/>
    </row>
    <row r="354" spans="1:6" ht="15.75">
      <c r="A354" s="10"/>
      <c r="B354" s="11"/>
      <c r="C354" s="11"/>
      <c r="D354" s="11"/>
      <c r="E354" s="36"/>
      <c r="F354" s="11"/>
    </row>
    <row r="355" spans="1:6" ht="15.75">
      <c r="A355" s="10"/>
      <c r="B355" s="11"/>
      <c r="C355" s="11"/>
      <c r="D355" s="11"/>
      <c r="E355" s="36"/>
      <c r="F355" s="11"/>
    </row>
    <row r="356" spans="1:6" ht="15.75">
      <c r="A356" s="10"/>
      <c r="B356" s="11"/>
      <c r="C356" s="11"/>
      <c r="D356" s="11"/>
      <c r="E356" s="36"/>
      <c r="F356" s="11"/>
    </row>
    <row r="357" spans="1:6" ht="15.75">
      <c r="A357" s="10"/>
      <c r="B357" s="11"/>
      <c r="C357" s="11"/>
      <c r="D357" s="11"/>
      <c r="E357" s="36"/>
      <c r="F357" s="11"/>
    </row>
    <row r="358" spans="1:6" ht="15.75">
      <c r="A358" s="10"/>
      <c r="B358" s="11"/>
      <c r="C358" s="11"/>
      <c r="D358" s="11"/>
      <c r="E358" s="36"/>
      <c r="F358" s="11"/>
    </row>
    <row r="359" spans="1:6" ht="15.75">
      <c r="A359" s="10"/>
      <c r="B359" s="11"/>
      <c r="C359" s="11"/>
      <c r="D359" s="11"/>
      <c r="E359" s="36"/>
      <c r="F359" s="11"/>
    </row>
    <row r="360" spans="1:6" ht="15.75">
      <c r="A360" s="10"/>
      <c r="B360" s="11"/>
      <c r="C360" s="11"/>
      <c r="D360" s="11"/>
      <c r="E360" s="36"/>
      <c r="F360" s="11"/>
    </row>
    <row r="361" spans="1:6" ht="15.75">
      <c r="A361" s="10"/>
      <c r="B361" s="11"/>
      <c r="C361" s="11"/>
      <c r="D361" s="11"/>
      <c r="E361" s="36"/>
      <c r="F361" s="11"/>
    </row>
    <row r="362" spans="1:6" ht="15.75">
      <c r="A362" s="10"/>
      <c r="B362" s="11"/>
      <c r="C362" s="11"/>
      <c r="D362" s="11"/>
      <c r="E362" s="36"/>
      <c r="F362" s="11"/>
    </row>
    <row r="363" spans="1:6" ht="15.75">
      <c r="A363" s="10"/>
      <c r="B363" s="11"/>
      <c r="C363" s="11"/>
      <c r="D363" s="11"/>
      <c r="E363" s="36"/>
      <c r="F363" s="11"/>
    </row>
    <row r="364" spans="1:6" ht="15.75">
      <c r="A364" s="10"/>
      <c r="B364" s="11"/>
      <c r="C364" s="11"/>
      <c r="D364" s="11"/>
      <c r="E364" s="36"/>
      <c r="F364" s="11"/>
    </row>
    <row r="365" spans="1:6" ht="15.75">
      <c r="A365" s="10"/>
      <c r="B365" s="11"/>
      <c r="C365" s="11"/>
      <c r="D365" s="11"/>
      <c r="E365" s="36"/>
      <c r="F365" s="11"/>
    </row>
    <row r="366" spans="1:6" ht="15.75">
      <c r="A366" s="10"/>
      <c r="B366" s="11"/>
      <c r="C366" s="11"/>
      <c r="D366" s="11"/>
      <c r="E366" s="36"/>
      <c r="F366" s="11"/>
    </row>
    <row r="367" spans="1:6" ht="15.75">
      <c r="A367" s="10"/>
      <c r="B367" s="11"/>
      <c r="C367" s="11"/>
      <c r="D367" s="11"/>
      <c r="E367" s="36"/>
      <c r="F367" s="11"/>
    </row>
    <row r="368" spans="1:6" ht="15.75">
      <c r="A368" s="10"/>
      <c r="B368" s="11"/>
      <c r="C368" s="11"/>
      <c r="D368" s="11"/>
      <c r="E368" s="36"/>
      <c r="F368" s="11"/>
    </row>
    <row r="369" spans="1:6" ht="15.75">
      <c r="A369" s="10"/>
      <c r="B369" s="11"/>
      <c r="C369" s="11"/>
      <c r="D369" s="11"/>
      <c r="E369" s="36"/>
      <c r="F369" s="11"/>
    </row>
    <row r="370" spans="1:6" ht="15.75">
      <c r="A370" s="10"/>
      <c r="B370" s="11"/>
      <c r="C370" s="11"/>
      <c r="D370" s="11"/>
      <c r="E370" s="36"/>
      <c r="F370" s="11"/>
    </row>
    <row r="371" spans="1:6" ht="15.75">
      <c r="A371" s="10"/>
      <c r="B371" s="11"/>
      <c r="C371" s="11"/>
      <c r="D371" s="11"/>
      <c r="E371" s="36"/>
      <c r="F371" s="11"/>
    </row>
    <row r="372" spans="1:6" ht="15.75">
      <c r="A372" s="10"/>
      <c r="B372" s="11"/>
      <c r="C372" s="11"/>
      <c r="D372" s="11"/>
      <c r="E372" s="36"/>
      <c r="F372" s="11"/>
    </row>
    <row r="373" spans="1:6" ht="15.75">
      <c r="A373" s="10"/>
      <c r="B373" s="11"/>
      <c r="C373" s="11"/>
      <c r="D373" s="11"/>
      <c r="E373" s="36"/>
      <c r="F373" s="11"/>
    </row>
    <row r="374" spans="1:6" ht="15.75">
      <c r="A374" s="10"/>
      <c r="B374" s="11"/>
      <c r="C374" s="11"/>
      <c r="D374" s="11"/>
      <c r="E374" s="36"/>
      <c r="F374" s="11"/>
    </row>
    <row r="375" spans="1:6" ht="15.75">
      <c r="A375" s="10"/>
      <c r="B375" s="11"/>
      <c r="C375" s="11"/>
      <c r="D375" s="11"/>
      <c r="E375" s="36"/>
      <c r="F375" s="11"/>
    </row>
    <row r="376" spans="1:6" ht="15.75">
      <c r="A376" s="10"/>
      <c r="B376" s="11"/>
      <c r="C376" s="11"/>
      <c r="D376" s="11"/>
      <c r="E376" s="36"/>
      <c r="F376" s="11"/>
    </row>
    <row r="377" spans="1:6" ht="15.75">
      <c r="A377" s="10"/>
      <c r="B377" s="11"/>
      <c r="C377" s="11"/>
      <c r="D377" s="11"/>
      <c r="E377" s="36"/>
      <c r="F377" s="11"/>
    </row>
    <row r="378" spans="1:6" ht="15.75">
      <c r="A378" s="10"/>
      <c r="B378" s="11"/>
      <c r="C378" s="11"/>
      <c r="D378" s="11"/>
      <c r="E378" s="36"/>
      <c r="F378" s="11"/>
    </row>
    <row r="379" spans="1:6" ht="15.75">
      <c r="A379" s="10"/>
      <c r="B379" s="11"/>
      <c r="C379" s="11"/>
      <c r="D379" s="11"/>
      <c r="E379" s="36"/>
      <c r="F379" s="11"/>
    </row>
    <row r="380" spans="1:6" ht="15.75">
      <c r="A380" s="10"/>
      <c r="B380" s="11"/>
      <c r="C380" s="11"/>
      <c r="D380" s="11"/>
      <c r="E380" s="36"/>
      <c r="F380" s="11"/>
    </row>
    <row r="381" spans="1:6" ht="15.75">
      <c r="A381" s="10"/>
      <c r="B381" s="11"/>
      <c r="C381" s="11"/>
      <c r="D381" s="11"/>
      <c r="E381" s="36"/>
      <c r="F381" s="11"/>
    </row>
    <row r="382" spans="1:6" ht="15.75">
      <c r="A382" s="10"/>
      <c r="B382" s="11"/>
      <c r="C382" s="11"/>
      <c r="D382" s="11"/>
      <c r="E382" s="36"/>
      <c r="F382" s="11"/>
    </row>
    <row r="383" spans="1:6" ht="15.75">
      <c r="A383" s="10"/>
      <c r="B383" s="11"/>
      <c r="C383" s="11"/>
      <c r="D383" s="11"/>
      <c r="E383" s="36"/>
      <c r="F383" s="11"/>
    </row>
    <row r="384" spans="1:6" ht="15.75">
      <c r="A384" s="10"/>
      <c r="B384" s="11"/>
      <c r="C384" s="11"/>
      <c r="D384" s="11"/>
      <c r="E384" s="36"/>
      <c r="F384" s="11"/>
    </row>
    <row r="385" spans="1:6" ht="15.75">
      <c r="A385" s="10"/>
      <c r="B385" s="11"/>
      <c r="C385" s="11"/>
      <c r="D385" s="11"/>
      <c r="E385" s="36"/>
      <c r="F385" s="11"/>
    </row>
    <row r="386" spans="1:6" ht="15.75">
      <c r="A386" s="10"/>
      <c r="B386" s="11"/>
      <c r="C386" s="11"/>
      <c r="D386" s="11"/>
      <c r="E386" s="36"/>
      <c r="F386" s="11"/>
    </row>
    <row r="387" spans="1:6" ht="15.75">
      <c r="A387" s="10"/>
      <c r="B387" s="11"/>
      <c r="C387" s="11"/>
      <c r="D387" s="11"/>
      <c r="E387" s="36"/>
      <c r="F387" s="11"/>
    </row>
    <row r="388" spans="1:6" ht="15.75">
      <c r="A388" s="10"/>
      <c r="B388" s="11"/>
      <c r="C388" s="11"/>
      <c r="D388" s="11"/>
      <c r="E388" s="36"/>
      <c r="F388" s="11"/>
    </row>
    <row r="389" spans="1:6" ht="15.75">
      <c r="A389" s="10"/>
      <c r="B389" s="11"/>
      <c r="C389" s="11"/>
      <c r="D389" s="11"/>
      <c r="E389" s="36"/>
      <c r="F389" s="11"/>
    </row>
    <row r="390" spans="1:6" ht="15.75">
      <c r="A390" s="10"/>
      <c r="B390" s="11"/>
      <c r="C390" s="11"/>
      <c r="D390" s="11"/>
      <c r="E390" s="36"/>
      <c r="F390" s="11"/>
    </row>
    <row r="391" spans="1:6" ht="15.75">
      <c r="A391" s="10"/>
      <c r="B391" s="11"/>
      <c r="C391" s="11"/>
      <c r="D391" s="11"/>
      <c r="E391" s="36"/>
      <c r="F391" s="11"/>
    </row>
    <row r="392" spans="1:6" ht="15.75">
      <c r="A392" s="10"/>
      <c r="B392" s="11"/>
      <c r="C392" s="11"/>
      <c r="D392" s="11"/>
      <c r="E392" s="36"/>
      <c r="F392" s="11"/>
    </row>
    <row r="393" spans="1:6" ht="15.75">
      <c r="A393" s="10"/>
      <c r="B393" s="11"/>
      <c r="C393" s="11"/>
      <c r="D393" s="11"/>
      <c r="E393" s="36"/>
      <c r="F393" s="11"/>
    </row>
    <row r="394" spans="1:6" ht="15.75">
      <c r="A394" s="10"/>
      <c r="B394" s="11"/>
      <c r="C394" s="11"/>
      <c r="D394" s="11"/>
      <c r="E394" s="36"/>
      <c r="F394" s="11"/>
    </row>
    <row r="395" spans="1:6" ht="15.75">
      <c r="A395" s="10"/>
      <c r="B395" s="11"/>
      <c r="C395" s="11"/>
      <c r="D395" s="11"/>
      <c r="E395" s="36"/>
      <c r="F395" s="11"/>
    </row>
    <row r="396" spans="1:6" ht="15.75">
      <c r="A396" s="10"/>
      <c r="B396" s="11"/>
      <c r="C396" s="11"/>
      <c r="D396" s="11"/>
      <c r="E396" s="36"/>
      <c r="F396" s="11"/>
    </row>
    <row r="397" spans="1:6" ht="15.75">
      <c r="A397" s="10"/>
      <c r="B397" s="11"/>
      <c r="C397" s="11"/>
      <c r="D397" s="11"/>
      <c r="E397" s="36"/>
      <c r="F397" s="11"/>
    </row>
    <row r="398" spans="1:6" ht="15.75">
      <c r="A398" s="10"/>
      <c r="B398" s="11"/>
      <c r="C398" s="11"/>
      <c r="D398" s="11"/>
      <c r="E398" s="36"/>
      <c r="F398" s="11"/>
    </row>
    <row r="399" spans="1:6" ht="15.75">
      <c r="A399" s="10"/>
      <c r="B399" s="11"/>
      <c r="C399" s="11"/>
      <c r="D399" s="11"/>
      <c r="E399" s="36"/>
      <c r="F399" s="11"/>
    </row>
    <row r="400" spans="1:6" ht="15.75">
      <c r="A400" s="10"/>
      <c r="B400" s="11"/>
      <c r="C400" s="11"/>
      <c r="D400" s="11"/>
      <c r="E400" s="36"/>
      <c r="F400" s="11"/>
    </row>
    <row r="401" spans="1:6" ht="15.75">
      <c r="A401" s="10"/>
      <c r="B401" s="11"/>
      <c r="C401" s="11"/>
      <c r="D401" s="11"/>
      <c r="E401" s="36"/>
      <c r="F401" s="11"/>
    </row>
    <row r="402" spans="1:6" ht="15.75">
      <c r="A402" s="10"/>
      <c r="B402" s="11"/>
      <c r="C402" s="11"/>
      <c r="D402" s="11"/>
      <c r="E402" s="36"/>
      <c r="F402" s="11"/>
    </row>
    <row r="403" spans="1:6" ht="15.75">
      <c r="A403" s="10"/>
      <c r="B403" s="11"/>
      <c r="C403" s="11"/>
      <c r="D403" s="11"/>
      <c r="E403" s="36"/>
      <c r="F403" s="11"/>
    </row>
    <row r="404" spans="4:6" ht="15.75">
      <c r="D404" s="11"/>
      <c r="E404" s="36"/>
      <c r="F404" s="11"/>
    </row>
    <row r="405" spans="4:6" ht="15.75">
      <c r="D405" s="11"/>
      <c r="E405" s="36"/>
      <c r="F405" s="11"/>
    </row>
    <row r="406" spans="4:6" ht="15.75">
      <c r="D406" s="11"/>
      <c r="E406" s="36"/>
      <c r="F406" s="11"/>
    </row>
    <row r="407" spans="4:6" ht="15.75">
      <c r="D407" s="11"/>
      <c r="E407" s="36"/>
      <c r="F407" s="11"/>
    </row>
    <row r="408" spans="4:6" ht="15.75">
      <c r="D408" s="11"/>
      <c r="E408" s="36"/>
      <c r="F408" s="11"/>
    </row>
    <row r="409" spans="4:6" ht="15.75">
      <c r="D409" s="11"/>
      <c r="E409" s="36"/>
      <c r="F409" s="11"/>
    </row>
    <row r="410" spans="4:6" ht="15.75">
      <c r="D410" s="11"/>
      <c r="E410" s="36"/>
      <c r="F410" s="11"/>
    </row>
    <row r="411" spans="4:6" ht="15.75">
      <c r="D411" s="11"/>
      <c r="E411" s="36"/>
      <c r="F411" s="11"/>
    </row>
    <row r="412" spans="4:6" ht="15.75">
      <c r="D412" s="11"/>
      <c r="E412" s="36"/>
      <c r="F412" s="11"/>
    </row>
    <row r="413" spans="4:6" ht="15.75">
      <c r="D413" s="11"/>
      <c r="E413" s="36"/>
      <c r="F413" s="11"/>
    </row>
    <row r="414" spans="4:6" ht="15.75">
      <c r="D414" s="11"/>
      <c r="E414" s="36"/>
      <c r="F414" s="11"/>
    </row>
    <row r="415" spans="4:6" ht="15.75">
      <c r="D415" s="11"/>
      <c r="E415" s="36"/>
      <c r="F415" s="11"/>
    </row>
    <row r="416" spans="4:6" ht="15.75">
      <c r="D416" s="11"/>
      <c r="E416" s="36"/>
      <c r="F416" s="11"/>
    </row>
    <row r="417" spans="4:6" ht="15.75">
      <c r="D417" s="11"/>
      <c r="E417" s="36"/>
      <c r="F417" s="11"/>
    </row>
    <row r="418" spans="4:6" ht="15.75">
      <c r="D418" s="11"/>
      <c r="E418" s="36"/>
      <c r="F418" s="11"/>
    </row>
    <row r="419" spans="4:6" ht="15.75">
      <c r="D419" s="11"/>
      <c r="E419" s="36"/>
      <c r="F419" s="11"/>
    </row>
    <row r="420" spans="4:6" ht="15.75">
      <c r="D420" s="11"/>
      <c r="E420" s="36"/>
      <c r="F420" s="11"/>
    </row>
    <row r="421" spans="4:6" ht="15.75">
      <c r="D421" s="11"/>
      <c r="E421" s="36"/>
      <c r="F421" s="11"/>
    </row>
    <row r="422" spans="4:6" ht="15.75">
      <c r="D422" s="11"/>
      <c r="E422" s="36"/>
      <c r="F422" s="11"/>
    </row>
    <row r="423" spans="4:6" ht="15.75">
      <c r="D423" s="11"/>
      <c r="E423" s="36"/>
      <c r="F423" s="11"/>
    </row>
    <row r="424" spans="4:6" ht="15.75">
      <c r="D424" s="11"/>
      <c r="E424" s="36"/>
      <c r="F424" s="11"/>
    </row>
    <row r="425" spans="4:6" ht="15.75">
      <c r="D425" s="11"/>
      <c r="E425" s="36"/>
      <c r="F425" s="11"/>
    </row>
    <row r="426" spans="4:6" ht="15.75">
      <c r="D426" s="11"/>
      <c r="E426" s="36"/>
      <c r="F426" s="11"/>
    </row>
    <row r="427" spans="4:6" ht="15.75">
      <c r="D427" s="11"/>
      <c r="E427" s="36"/>
      <c r="F427" s="11"/>
    </row>
    <row r="428" spans="4:6" ht="15.75">
      <c r="D428" s="11"/>
      <c r="E428" s="36"/>
      <c r="F428" s="11"/>
    </row>
    <row r="429" spans="4:6" ht="15.75">
      <c r="D429" s="11"/>
      <c r="E429" s="36"/>
      <c r="F429" s="11"/>
    </row>
    <row r="430" spans="4:6" ht="15.75">
      <c r="D430" s="11"/>
      <c r="E430" s="36"/>
      <c r="F430" s="11"/>
    </row>
    <row r="431" spans="4:6" ht="15.75">
      <c r="D431" s="11"/>
      <c r="E431" s="36"/>
      <c r="F431" s="11"/>
    </row>
    <row r="432" spans="4:6" ht="15.75">
      <c r="D432" s="11"/>
      <c r="E432" s="36"/>
      <c r="F432" s="11"/>
    </row>
    <row r="433" spans="4:6" ht="15.75">
      <c r="D433" s="11"/>
      <c r="E433" s="36"/>
      <c r="F433" s="11"/>
    </row>
    <row r="434" spans="4:6" ht="15.75">
      <c r="D434" s="11"/>
      <c r="E434" s="36"/>
      <c r="F434" s="11"/>
    </row>
    <row r="435" spans="4:6" ht="15.75">
      <c r="D435" s="11"/>
      <c r="E435" s="36"/>
      <c r="F435" s="11"/>
    </row>
    <row r="436" spans="4:6" ht="15.75">
      <c r="D436" s="11"/>
      <c r="E436" s="36"/>
      <c r="F436" s="11"/>
    </row>
    <row r="437" spans="4:6" ht="15.75">
      <c r="D437" s="11"/>
      <c r="E437" s="36"/>
      <c r="F437" s="11"/>
    </row>
    <row r="438" spans="4:6" ht="15.75">
      <c r="D438" s="11"/>
      <c r="E438" s="36"/>
      <c r="F438" s="11"/>
    </row>
    <row r="439" spans="4:6" ht="15.75">
      <c r="D439" s="11"/>
      <c r="E439" s="36"/>
      <c r="F439" s="11"/>
    </row>
    <row r="440" spans="4:6" ht="15.75">
      <c r="D440" s="11"/>
      <c r="E440" s="36"/>
      <c r="F440" s="11"/>
    </row>
    <row r="441" spans="4:6" ht="15.75">
      <c r="D441" s="11"/>
      <c r="E441" s="36"/>
      <c r="F441" s="11"/>
    </row>
    <row r="442" spans="4:6" ht="15.75">
      <c r="D442" s="11"/>
      <c r="E442" s="36"/>
      <c r="F442" s="11"/>
    </row>
    <row r="443" spans="4:6" ht="15.75">
      <c r="D443" s="11"/>
      <c r="E443" s="36"/>
      <c r="F443" s="11"/>
    </row>
    <row r="444" spans="4:6" ht="15.75">
      <c r="D444" s="11"/>
      <c r="E444" s="36"/>
      <c r="F444" s="11"/>
    </row>
    <row r="445" spans="4:6" ht="15.75">
      <c r="D445" s="11"/>
      <c r="E445" s="36"/>
      <c r="F445" s="11"/>
    </row>
    <row r="446" spans="4:6" ht="15.75">
      <c r="D446" s="11"/>
      <c r="E446" s="36"/>
      <c r="F446" s="11"/>
    </row>
    <row r="447" spans="4:6" ht="15.75">
      <c r="D447" s="11"/>
      <c r="E447" s="36"/>
      <c r="F447" s="11"/>
    </row>
    <row r="448" spans="4:6" ht="15.75">
      <c r="D448" s="11"/>
      <c r="E448" s="36"/>
      <c r="F448" s="11"/>
    </row>
    <row r="449" spans="4:6" ht="15.75">
      <c r="D449" s="11"/>
      <c r="E449" s="36"/>
      <c r="F449" s="11"/>
    </row>
    <row r="450" spans="4:6" ht="15.75">
      <c r="D450" s="11"/>
      <c r="E450" s="36"/>
      <c r="F450" s="11"/>
    </row>
    <row r="451" spans="4:6" ht="15.75">
      <c r="D451" s="11"/>
      <c r="E451" s="36"/>
      <c r="F451" s="11"/>
    </row>
    <row r="452" spans="4:6" ht="15.75">
      <c r="D452" s="11"/>
      <c r="E452" s="36"/>
      <c r="F452" s="11"/>
    </row>
    <row r="453" spans="4:6" ht="15.75">
      <c r="D453" s="11"/>
      <c r="E453" s="36"/>
      <c r="F453" s="11"/>
    </row>
    <row r="454" spans="4:6" ht="15.75">
      <c r="D454" s="11"/>
      <c r="E454" s="36"/>
      <c r="F454" s="11"/>
    </row>
    <row r="455" spans="4:6" ht="15.75">
      <c r="D455" s="11"/>
      <c r="E455" s="36"/>
      <c r="F455" s="11"/>
    </row>
    <row r="456" spans="4:6" ht="15.75">
      <c r="D456" s="11"/>
      <c r="E456" s="36"/>
      <c r="F456" s="11"/>
    </row>
    <row r="457" spans="4:6" ht="15.75">
      <c r="D457" s="11"/>
      <c r="E457" s="36"/>
      <c r="F457" s="11"/>
    </row>
    <row r="458" spans="4:6" ht="15.75">
      <c r="D458" s="11"/>
      <c r="E458" s="36"/>
      <c r="F458" s="11"/>
    </row>
    <row r="459" spans="4:6" ht="15.75">
      <c r="D459" s="11"/>
      <c r="E459" s="36"/>
      <c r="F459" s="11"/>
    </row>
    <row r="460" spans="4:6" ht="15.75">
      <c r="D460" s="11"/>
      <c r="E460" s="36"/>
      <c r="F460" s="11"/>
    </row>
    <row r="461" spans="4:6" ht="15.75">
      <c r="D461" s="11"/>
      <c r="E461" s="36"/>
      <c r="F461" s="11"/>
    </row>
    <row r="462" spans="4:6" ht="15.75">
      <c r="D462" s="11"/>
      <c r="E462" s="36"/>
      <c r="F462" s="11"/>
    </row>
    <row r="463" spans="4:6" ht="15.75">
      <c r="D463" s="11"/>
      <c r="E463" s="36"/>
      <c r="F463" s="11"/>
    </row>
    <row r="464" spans="4:6" ht="15.75">
      <c r="D464" s="11"/>
      <c r="E464" s="36"/>
      <c r="F464" s="11"/>
    </row>
    <row r="465" spans="4:6" ht="15.75">
      <c r="D465" s="11"/>
      <c r="E465" s="36"/>
      <c r="F465" s="11"/>
    </row>
    <row r="466" spans="4:6" ht="15.75">
      <c r="D466" s="11"/>
      <c r="E466" s="36"/>
      <c r="F466" s="11"/>
    </row>
    <row r="467" spans="4:6" ht="15.75">
      <c r="D467" s="11"/>
      <c r="E467" s="36"/>
      <c r="F467" s="11"/>
    </row>
    <row r="468" spans="4:6" ht="15.75">
      <c r="D468" s="11"/>
      <c r="E468" s="36"/>
      <c r="F468" s="11"/>
    </row>
    <row r="469" spans="4:6" ht="15.75">
      <c r="D469" s="11"/>
      <c r="E469" s="36"/>
      <c r="F469" s="11"/>
    </row>
    <row r="470" spans="4:6" ht="15.75">
      <c r="D470" s="11"/>
      <c r="E470" s="36"/>
      <c r="F470" s="11"/>
    </row>
    <row r="471" spans="4:6" ht="15.75">
      <c r="D471" s="11"/>
      <c r="E471" s="36"/>
      <c r="F471" s="11"/>
    </row>
    <row r="472" spans="4:6" ht="15.75">
      <c r="D472" s="11"/>
      <c r="E472" s="36"/>
      <c r="F472" s="11"/>
    </row>
    <row r="473" spans="4:6" ht="15.75">
      <c r="D473" s="11"/>
      <c r="E473" s="36"/>
      <c r="F473" s="11"/>
    </row>
    <row r="474" spans="4:6" ht="15.75">
      <c r="D474" s="11"/>
      <c r="E474" s="36"/>
      <c r="F474" s="11"/>
    </row>
    <row r="475" spans="4:6" ht="15.75">
      <c r="D475" s="11"/>
      <c r="E475" s="36"/>
      <c r="F475" s="11"/>
    </row>
    <row r="476" spans="4:6" ht="15.75">
      <c r="D476" s="11"/>
      <c r="E476" s="36"/>
      <c r="F476" s="11"/>
    </row>
    <row r="477" spans="4:6" ht="15.75">
      <c r="D477" s="11"/>
      <c r="E477" s="36"/>
      <c r="F477" s="11"/>
    </row>
    <row r="478" spans="4:6" ht="15.75">
      <c r="D478" s="11"/>
      <c r="E478" s="36"/>
      <c r="F478" s="11"/>
    </row>
    <row r="479" spans="4:6" ht="15.75">
      <c r="D479" s="11"/>
      <c r="E479" s="36"/>
      <c r="F479" s="11"/>
    </row>
    <row r="480" spans="4:6" ht="15.75">
      <c r="D480" s="11"/>
      <c r="E480" s="36"/>
      <c r="F480" s="11"/>
    </row>
    <row r="481" spans="4:6" ht="15.75">
      <c r="D481" s="11"/>
      <c r="E481" s="36"/>
      <c r="F481" s="11"/>
    </row>
    <row r="482" spans="4:6" ht="15.75">
      <c r="D482" s="11"/>
      <c r="E482" s="36"/>
      <c r="F482" s="11"/>
    </row>
    <row r="483" spans="4:6" ht="15.75">
      <c r="D483" s="11"/>
      <c r="E483" s="36"/>
      <c r="F483" s="11"/>
    </row>
    <row r="484" spans="4:6" ht="15.75">
      <c r="D484" s="11"/>
      <c r="E484" s="36"/>
      <c r="F484" s="11"/>
    </row>
    <row r="485" spans="4:6" ht="15.75">
      <c r="D485" s="11"/>
      <c r="E485" s="36"/>
      <c r="F485" s="11"/>
    </row>
    <row r="486" spans="4:6" ht="15.75">
      <c r="D486" s="11"/>
      <c r="E486" s="36"/>
      <c r="F486" s="11"/>
    </row>
    <row r="487" spans="4:6" ht="15.75">
      <c r="D487" s="11"/>
      <c r="E487" s="36"/>
      <c r="F487" s="11"/>
    </row>
    <row r="488" spans="4:6" ht="15.75">
      <c r="D488" s="11"/>
      <c r="E488" s="36"/>
      <c r="F488" s="11"/>
    </row>
    <row r="489" spans="4:6" ht="15.75">
      <c r="D489" s="11"/>
      <c r="E489" s="36"/>
      <c r="F489" s="11"/>
    </row>
    <row r="490" spans="4:6" ht="15.75">
      <c r="D490" s="11"/>
      <c r="E490" s="36"/>
      <c r="F490" s="11"/>
    </row>
    <row r="491" spans="4:6" ht="15.75">
      <c r="D491" s="11"/>
      <c r="E491" s="36"/>
      <c r="F491" s="11"/>
    </row>
    <row r="492" spans="4:6" ht="15.75">
      <c r="D492" s="11"/>
      <c r="E492" s="36"/>
      <c r="F492" s="11"/>
    </row>
    <row r="493" spans="4:6" ht="15.75">
      <c r="D493" s="11"/>
      <c r="E493" s="36"/>
      <c r="F493" s="11"/>
    </row>
    <row r="494" spans="4:6" ht="15.75">
      <c r="D494" s="11"/>
      <c r="E494" s="36"/>
      <c r="F494" s="11"/>
    </row>
    <row r="495" spans="4:6" ht="15.75">
      <c r="D495" s="11"/>
      <c r="E495" s="36"/>
      <c r="F495" s="11"/>
    </row>
    <row r="496" spans="4:6" ht="15.75">
      <c r="D496" s="11"/>
      <c r="E496" s="36"/>
      <c r="F496" s="11"/>
    </row>
    <row r="497" spans="4:6" ht="15.75">
      <c r="D497" s="11"/>
      <c r="E497" s="36"/>
      <c r="F497" s="11"/>
    </row>
    <row r="498" spans="4:6" ht="15.75">
      <c r="D498" s="11"/>
      <c r="E498" s="36"/>
      <c r="F498" s="11"/>
    </row>
    <row r="499" spans="4:6" ht="15.75">
      <c r="D499" s="11"/>
      <c r="E499" s="36"/>
      <c r="F499" s="11"/>
    </row>
    <row r="500" spans="4:6" ht="15.75">
      <c r="D500" s="11"/>
      <c r="E500" s="36"/>
      <c r="F500" s="11"/>
    </row>
    <row r="501" spans="4:6" ht="15.75">
      <c r="D501" s="11"/>
      <c r="E501" s="36"/>
      <c r="F501" s="11"/>
    </row>
    <row r="502" spans="4:6" ht="15.75">
      <c r="D502" s="11"/>
      <c r="E502" s="36"/>
      <c r="F502" s="11"/>
    </row>
    <row r="503" spans="4:6" ht="15.75">
      <c r="D503" s="11"/>
      <c r="E503" s="36"/>
      <c r="F503" s="11"/>
    </row>
    <row r="504" spans="4:6" ht="15.75">
      <c r="D504" s="11"/>
      <c r="E504" s="36"/>
      <c r="F504" s="11"/>
    </row>
    <row r="505" spans="4:6" ht="15.75">
      <c r="D505" s="11"/>
      <c r="E505" s="36"/>
      <c r="F505" s="11"/>
    </row>
    <row r="506" spans="4:6" ht="15.75">
      <c r="D506" s="11"/>
      <c r="E506" s="36"/>
      <c r="F506" s="11"/>
    </row>
    <row r="507" spans="4:6" ht="15.75">
      <c r="D507" s="11"/>
      <c r="E507" s="36"/>
      <c r="F507" s="11"/>
    </row>
    <row r="508" spans="4:6" ht="15.75">
      <c r="D508" s="11"/>
      <c r="E508" s="36"/>
      <c r="F508" s="11"/>
    </row>
    <row r="509" spans="4:6" ht="15.75">
      <c r="D509" s="11"/>
      <c r="E509" s="36"/>
      <c r="F509" s="11"/>
    </row>
    <row r="510" spans="4:6" ht="15.75">
      <c r="D510" s="11"/>
      <c r="E510" s="36"/>
      <c r="F510" s="41"/>
    </row>
    <row r="511" spans="4:6" ht="15.75">
      <c r="D511" s="11"/>
      <c r="E511" s="36"/>
      <c r="F511" s="41"/>
    </row>
    <row r="512" spans="4:6" ht="15.75">
      <c r="D512" s="11"/>
      <c r="E512" s="36"/>
      <c r="F512" s="41"/>
    </row>
    <row r="513" spans="4:6" ht="15.75">
      <c r="D513" s="11"/>
      <c r="E513" s="36"/>
      <c r="F513" s="41"/>
    </row>
    <row r="514" spans="4:6" ht="15.75">
      <c r="D514" s="11"/>
      <c r="E514" s="36"/>
      <c r="F514" s="41"/>
    </row>
    <row r="515" spans="4:6" ht="15.75">
      <c r="D515" s="11"/>
      <c r="E515" s="36"/>
      <c r="F515" s="41"/>
    </row>
    <row r="516" spans="4:6" ht="15.75">
      <c r="D516" s="11"/>
      <c r="E516" s="36"/>
      <c r="F516" s="41"/>
    </row>
    <row r="517" spans="4:6" ht="15.75">
      <c r="D517" s="11"/>
      <c r="E517" s="36"/>
      <c r="F517" s="41"/>
    </row>
    <row r="518" spans="4:6" ht="15.75">
      <c r="D518" s="11"/>
      <c r="E518" s="36"/>
      <c r="F518" s="41"/>
    </row>
    <row r="519" spans="4:6" ht="15.75">
      <c r="D519" s="11"/>
      <c r="E519" s="36"/>
      <c r="F519" s="41"/>
    </row>
    <row r="520" spans="4:6" ht="15.75">
      <c r="D520" s="11"/>
      <c r="E520" s="36"/>
      <c r="F520" s="41"/>
    </row>
    <row r="521" spans="4:6" ht="15.75">
      <c r="D521" s="11"/>
      <c r="E521" s="36"/>
      <c r="F521" s="41"/>
    </row>
    <row r="522" spans="4:6" ht="15.75">
      <c r="D522" s="11"/>
      <c r="E522" s="36"/>
      <c r="F522" s="41"/>
    </row>
    <row r="523" spans="4:6" ht="15.75">
      <c r="D523" s="11"/>
      <c r="E523" s="36"/>
      <c r="F523" s="41"/>
    </row>
    <row r="524" spans="4:6" ht="15.75">
      <c r="D524" s="11"/>
      <c r="E524" s="36"/>
      <c r="F524" s="41"/>
    </row>
  </sheetData>
  <sheetProtection password="C61A" sheet="1" objects="1" scenarios="1" selectLockedCells="1"/>
  <autoFilter ref="B12:B281"/>
  <mergeCells count="2">
    <mergeCell ref="D9:F9"/>
    <mergeCell ref="D7:F7"/>
  </mergeCells>
  <conditionalFormatting sqref="F18 F20:F22 F24 F26:F28 F32:F48 F50:F51 F53 F55:F64 F66:F67 F72:F74 F76:F84 F86:F89 F91:F92 F95:F99 F101:F107 F109:F111 F113:F118 F121:F126 F128:F130 F132:F136 F138:F141 F145:F149 F152:F160 F163:F169 F172:F173 F175:F177 F181:F184 F186:F189 F191:F198 F201:F206 F208:F213 F215:F219 F221:F225 F237:F239 F228:F230 F232:F235">
    <cfRule type="cellIs" priority="3" dxfId="115" operator="equal" stopIfTrue="1">
      <formula>""</formula>
    </cfRule>
  </conditionalFormatting>
  <conditionalFormatting sqref="D13">
    <cfRule type="expression" priority="49" dxfId="112" stopIfTrue="1">
      <formula>#REF!&lt;&gt;#REF!</formula>
    </cfRule>
  </conditionalFormatting>
  <conditionalFormatting sqref="F240 F12:F13">
    <cfRule type="expression" priority="50" dxfId="112" stopIfTrue="1">
      <formula>$B12&lt;&gt;$L12</formula>
    </cfRule>
  </conditionalFormatting>
  <dataValidations count="2">
    <dataValidation type="decimal" operator="lessThan" allowBlank="1" showInputMessage="1" showErrorMessage="1" sqref="F18 F237:F240 F221:F225 F215:F219 F208:F213 F201:F206 F191:F198 F186:F189 F181:F184 F175:F177 F172:F173 F163:F169 F152:F160 F145:F149 F138:F141 F132:F136 F128:F130 F121:F126 F113:F118 F109:F111 F101:F107 F95:F99 F91:F92 F86:F89 F76:F84 F72:F74 F66:F67 F55:F64 F53 F50:F51 F32:F48 F26:F28 F24 F20:F22">
      <formula1>999999999999</formula1>
    </dataValidation>
    <dataValidation type="decimal" operator="greaterThanOrEqual" allowBlank="1" showInputMessage="1" showErrorMessage="1" promptTitle="TCE - Aplicativo de Informações:" prompt="Digite a dedução com valor positivo." errorTitle="TCE - Aplicativo de Informações" error="Digite a dedução com valor positivo" sqref="F228:F230 F232:F235">
      <formula1>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ignoredErrors>
    <ignoredError sqref="H8" unlockedFormula="1"/>
  </ignoredError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9">
    <tabColor indexed="22"/>
  </sheetPr>
  <dimension ref="A1:K104"/>
  <sheetViews>
    <sheetView showGridLines="0" showRowColHeaders="0" zoomScalePageLayoutView="0" workbookViewId="0" topLeftCell="B1">
      <pane ySplit="11" topLeftCell="A60" activePane="bottomLeft" state="frozen"/>
      <selection pane="topLeft" activeCell="F17" sqref="F17"/>
      <selection pane="bottomLeft" activeCell="D24" sqref="D24"/>
    </sheetView>
  </sheetViews>
  <sheetFormatPr defaultColWidth="0" defaultRowHeight="12.75"/>
  <cols>
    <col min="1" max="1" width="35.33203125" style="70" hidden="1" customWidth="1"/>
    <col min="2" max="2" width="34.5" style="70" customWidth="1"/>
    <col min="3" max="3" width="27.16015625" style="75" customWidth="1"/>
    <col min="4" max="4" width="101.3320312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65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65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SIRINHAÉM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2173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65">
        <f>SUM(A12:A69)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69"/>
      <c r="C13" s="76" t="str">
        <f>BDValores!F260</f>
        <v>01.</v>
      </c>
      <c r="D13" s="77" t="s">
        <v>1250</v>
      </c>
      <c r="E13" s="78">
        <f>SUM(E14,E34,E52)</f>
        <v>38771717.28</v>
      </c>
    </row>
    <row r="14" spans="1:6" ht="15.75">
      <c r="A14" s="79">
        <f>IF(E14=0,1,0)</f>
        <v>0</v>
      </c>
      <c r="C14" s="76" t="str">
        <f>BDValores!F261</f>
        <v>01.01.</v>
      </c>
      <c r="D14" s="80" t="s">
        <v>1253</v>
      </c>
      <c r="E14" s="78">
        <f>SUM(E15:E23)</f>
        <v>37916697.39</v>
      </c>
      <c r="F14" s="74">
        <f>IF(E14="",1,0)</f>
        <v>0</v>
      </c>
    </row>
    <row r="15" spans="1:6" ht="15.75">
      <c r="A15" s="69"/>
      <c r="C15" s="81" t="str">
        <f>BDValores!F262</f>
        <v>01.01.01.</v>
      </c>
      <c r="D15" s="82" t="s">
        <v>663</v>
      </c>
      <c r="E15" s="57">
        <v>10335644.64</v>
      </c>
      <c r="F15" s="74">
        <f aca="true" t="shared" si="0" ref="F15:F32">IF(E15="",1,0)</f>
        <v>0</v>
      </c>
    </row>
    <row r="16" spans="3:6" ht="15.75">
      <c r="C16" s="81" t="str">
        <f>BDValores!F263</f>
        <v>01.01.02.</v>
      </c>
      <c r="D16" s="82" t="s">
        <v>664</v>
      </c>
      <c r="E16" s="57">
        <v>0</v>
      </c>
      <c r="F16" s="74">
        <f t="shared" si="0"/>
        <v>0</v>
      </c>
    </row>
    <row r="17" spans="3:6" ht="15.75">
      <c r="C17" s="81" t="str">
        <f>BDValores!F264</f>
        <v>01.01.03.</v>
      </c>
      <c r="D17" s="82" t="s">
        <v>1260</v>
      </c>
      <c r="E17" s="57">
        <v>21467641.74</v>
      </c>
      <c r="F17" s="74">
        <f t="shared" si="0"/>
        <v>0</v>
      </c>
    </row>
    <row r="18" spans="3:6" ht="15.75">
      <c r="C18" s="81" t="str">
        <f>BDValores!F265</f>
        <v>01.01.04.</v>
      </c>
      <c r="D18" s="82" t="s">
        <v>1263</v>
      </c>
      <c r="E18" s="57">
        <v>5649143.54</v>
      </c>
      <c r="F18" s="74">
        <f t="shared" si="0"/>
        <v>0</v>
      </c>
    </row>
    <row r="19" spans="3:6" ht="15.75">
      <c r="C19" s="81" t="str">
        <f>BDValores!F266</f>
        <v>01.01.05.</v>
      </c>
      <c r="D19" s="82" t="s">
        <v>1266</v>
      </c>
      <c r="E19" s="57">
        <v>95921.8</v>
      </c>
      <c r="F19" s="74">
        <f t="shared" si="0"/>
        <v>0</v>
      </c>
    </row>
    <row r="20" spans="3:6" ht="15.75">
      <c r="C20" s="81" t="str">
        <f>BDValores!F267</f>
        <v>01.01.06.</v>
      </c>
      <c r="D20" s="82" t="s">
        <v>667</v>
      </c>
      <c r="E20" s="57">
        <v>0</v>
      </c>
      <c r="F20" s="74">
        <f t="shared" si="0"/>
        <v>0</v>
      </c>
    </row>
    <row r="21" spans="3:6" ht="15.75">
      <c r="C21" s="81" t="str">
        <f>BDValores!F268</f>
        <v>01.01.07.</v>
      </c>
      <c r="D21" s="82" t="s">
        <v>665</v>
      </c>
      <c r="E21" s="57">
        <v>3192.1</v>
      </c>
      <c r="F21" s="74">
        <f t="shared" si="0"/>
        <v>0</v>
      </c>
    </row>
    <row r="22" spans="3:6" ht="15.75">
      <c r="C22" s="81" t="str">
        <f>BDValores!F269</f>
        <v>01.01.08.</v>
      </c>
      <c r="D22" s="82" t="s">
        <v>1273</v>
      </c>
      <c r="E22" s="57">
        <v>0</v>
      </c>
      <c r="F22" s="74">
        <f t="shared" si="0"/>
        <v>0</v>
      </c>
    </row>
    <row r="23" spans="3:11" ht="15.75">
      <c r="C23" s="81" t="str">
        <f>BDValores!F270</f>
        <v>01.01.09.</v>
      </c>
      <c r="D23" s="82" t="s">
        <v>1276</v>
      </c>
      <c r="E23" s="83">
        <f>SUM(E24:E33)</f>
        <v>365153.57</v>
      </c>
      <c r="F23" s="74">
        <f t="shared" si="0"/>
        <v>0</v>
      </c>
      <c r="G23" s="84">
        <f>IF(AND(AND(E23&lt;&gt;"",E23&lt;&gt;0),D23=""),1,0)</f>
        <v>0</v>
      </c>
      <c r="K23" s="31"/>
    </row>
    <row r="24" spans="1:11" ht="15.75">
      <c r="A24" s="85">
        <f>IF(E24&lt;&gt;0,IF(OR(D24="",D24=" ",D24=0),1,0),0)</f>
        <v>0</v>
      </c>
      <c r="C24" s="81" t="str">
        <f>BDValores!F271</f>
        <v>01.01.09.01.</v>
      </c>
      <c r="D24" s="91" t="s">
        <v>2306</v>
      </c>
      <c r="E24" s="57">
        <v>365153.57</v>
      </c>
      <c r="F24" s="74">
        <f t="shared" si="0"/>
        <v>0</v>
      </c>
      <c r="G24" s="84">
        <f aca="true" t="shared" si="1" ref="G24:G32">IF(AND(AND(E24&lt;&gt;"",E24&lt;&gt;0),D24=""),1,0)</f>
        <v>0</v>
      </c>
      <c r="K24" s="31"/>
    </row>
    <row r="25" spans="1:11" ht="15.75">
      <c r="A25" s="85">
        <f aca="true" t="shared" si="2" ref="A25:A33">IF(E25&lt;&gt;0,IF(OR(D25="",D25=" ",D25=0),1,0),0)</f>
        <v>0</v>
      </c>
      <c r="C25" s="81" t="str">
        <f>BDValores!F272</f>
        <v>01.01.09.02.</v>
      </c>
      <c r="D25" s="91"/>
      <c r="E25" s="57">
        <v>0</v>
      </c>
      <c r="F25" s="74">
        <f t="shared" si="0"/>
        <v>0</v>
      </c>
      <c r="G25" s="84">
        <f t="shared" si="1"/>
        <v>0</v>
      </c>
      <c r="K25" s="31"/>
    </row>
    <row r="26" spans="1:11" ht="15.75">
      <c r="A26" s="85">
        <f t="shared" si="2"/>
        <v>0</v>
      </c>
      <c r="C26" s="81" t="str">
        <f>BDValores!F273</f>
        <v>01.01.09.03.</v>
      </c>
      <c r="D26" s="91"/>
      <c r="E26" s="57">
        <v>0</v>
      </c>
      <c r="F26" s="74">
        <f t="shared" si="0"/>
        <v>0</v>
      </c>
      <c r="G26" s="84">
        <f t="shared" si="1"/>
        <v>0</v>
      </c>
      <c r="K26" s="31"/>
    </row>
    <row r="27" spans="1:11" ht="15.75">
      <c r="A27" s="85">
        <f t="shared" si="2"/>
        <v>0</v>
      </c>
      <c r="C27" s="81" t="str">
        <f>BDValores!F274</f>
        <v>01.01.09.04.</v>
      </c>
      <c r="D27" s="91"/>
      <c r="E27" s="57">
        <v>0</v>
      </c>
      <c r="F27" s="74">
        <f t="shared" si="0"/>
        <v>0</v>
      </c>
      <c r="G27" s="84">
        <f t="shared" si="1"/>
        <v>0</v>
      </c>
      <c r="K27" s="31"/>
    </row>
    <row r="28" spans="1:11" ht="15.75">
      <c r="A28" s="85">
        <f t="shared" si="2"/>
        <v>0</v>
      </c>
      <c r="C28" s="81" t="str">
        <f>BDValores!F275</f>
        <v>01.01.09.05.</v>
      </c>
      <c r="D28" s="91"/>
      <c r="E28" s="57">
        <v>0</v>
      </c>
      <c r="F28" s="74">
        <f t="shared" si="0"/>
        <v>0</v>
      </c>
      <c r="G28" s="84">
        <f t="shared" si="1"/>
        <v>0</v>
      </c>
      <c r="K28" s="31"/>
    </row>
    <row r="29" spans="1:11" ht="15.75">
      <c r="A29" s="85">
        <f t="shared" si="2"/>
        <v>0</v>
      </c>
      <c r="C29" s="81" t="str">
        <f>BDValores!F276</f>
        <v>01.01.09.06.</v>
      </c>
      <c r="D29" s="91"/>
      <c r="E29" s="57">
        <v>0</v>
      </c>
      <c r="F29" s="74">
        <f t="shared" si="0"/>
        <v>0</v>
      </c>
      <c r="G29" s="84">
        <f t="shared" si="1"/>
        <v>0</v>
      </c>
      <c r="K29" s="31"/>
    </row>
    <row r="30" spans="1:11" ht="15.75">
      <c r="A30" s="85">
        <f t="shared" si="2"/>
        <v>0</v>
      </c>
      <c r="C30" s="81" t="str">
        <f>BDValores!F277</f>
        <v>01.01.09.07.</v>
      </c>
      <c r="D30" s="91"/>
      <c r="E30" s="57">
        <v>0</v>
      </c>
      <c r="F30" s="74">
        <f t="shared" si="0"/>
        <v>0</v>
      </c>
      <c r="G30" s="84">
        <f t="shared" si="1"/>
        <v>0</v>
      </c>
      <c r="K30" s="31"/>
    </row>
    <row r="31" spans="1:11" ht="15.75">
      <c r="A31" s="85">
        <f t="shared" si="2"/>
        <v>0</v>
      </c>
      <c r="C31" s="81" t="str">
        <f>BDValores!F278</f>
        <v>01.01.09.08.</v>
      </c>
      <c r="D31" s="91"/>
      <c r="E31" s="57">
        <v>0</v>
      </c>
      <c r="F31" s="74">
        <f t="shared" si="0"/>
        <v>0</v>
      </c>
      <c r="G31" s="84">
        <f t="shared" si="1"/>
        <v>0</v>
      </c>
      <c r="K31" s="31"/>
    </row>
    <row r="32" spans="1:11" ht="15.75">
      <c r="A32" s="85">
        <f t="shared" si="2"/>
        <v>0</v>
      </c>
      <c r="C32" s="81" t="str">
        <f>BDValores!F279</f>
        <v>01.01.09.09.</v>
      </c>
      <c r="D32" s="91"/>
      <c r="E32" s="57">
        <v>0</v>
      </c>
      <c r="F32" s="74">
        <f t="shared" si="0"/>
        <v>0</v>
      </c>
      <c r="G32" s="84">
        <f t="shared" si="1"/>
        <v>0</v>
      </c>
      <c r="K32" s="31"/>
    </row>
    <row r="33" spans="1:5" ht="15.75">
      <c r="A33" s="85">
        <f t="shared" si="2"/>
        <v>0</v>
      </c>
      <c r="C33" s="81" t="str">
        <f>BDValores!F280</f>
        <v>01.01.09.10.</v>
      </c>
      <c r="D33" s="91"/>
      <c r="E33" s="57">
        <v>0</v>
      </c>
    </row>
    <row r="34" spans="1:5" ht="15.75">
      <c r="A34" s="85">
        <f>IF(E34=0,1,0)</f>
        <v>0</v>
      </c>
      <c r="C34" s="76" t="str">
        <f>BDValores!F281</f>
        <v>01.02.</v>
      </c>
      <c r="D34" s="80" t="s">
        <v>1299</v>
      </c>
      <c r="E34" s="78">
        <f>SUM(E35:E41)</f>
        <v>855019.89</v>
      </c>
    </row>
    <row r="35" spans="1:5" ht="15.75">
      <c r="A35" s="70">
        <f>IF(E35=0,1,0)</f>
        <v>0</v>
      </c>
      <c r="C35" s="81" t="str">
        <f>BDValores!F282</f>
        <v>01.02.01.</v>
      </c>
      <c r="D35" s="82" t="s">
        <v>1302</v>
      </c>
      <c r="E35" s="57">
        <v>686797.27</v>
      </c>
    </row>
    <row r="36" spans="3:6" ht="15.75">
      <c r="C36" s="81" t="str">
        <f>BDValores!F283</f>
        <v>01.02.02.</v>
      </c>
      <c r="D36" s="82" t="s">
        <v>263</v>
      </c>
      <c r="E36" s="57">
        <v>168222.62</v>
      </c>
      <c r="F36" s="74">
        <f aca="true" t="shared" si="3" ref="F36:F42">IF(E36="",1,0)</f>
        <v>0</v>
      </c>
    </row>
    <row r="37" spans="3:6" ht="15.75">
      <c r="C37" s="81" t="str">
        <f>BDValores!F284</f>
        <v>01.02.03.</v>
      </c>
      <c r="D37" s="82" t="s">
        <v>759</v>
      </c>
      <c r="E37" s="57">
        <v>0</v>
      </c>
      <c r="F37" s="74">
        <f t="shared" si="3"/>
        <v>0</v>
      </c>
    </row>
    <row r="38" spans="3:6" ht="15.75">
      <c r="C38" s="81" t="str">
        <f>BDValores!F285</f>
        <v>01.02.04.</v>
      </c>
      <c r="D38" s="82" t="s">
        <v>664</v>
      </c>
      <c r="E38" s="57">
        <v>0</v>
      </c>
      <c r="F38" s="74">
        <f t="shared" si="3"/>
        <v>0</v>
      </c>
    </row>
    <row r="39" spans="3:6" ht="15.75">
      <c r="C39" s="81" t="str">
        <f>BDValores!F286</f>
        <v>01.02.05.</v>
      </c>
      <c r="D39" s="82" t="s">
        <v>1311</v>
      </c>
      <c r="E39" s="57">
        <v>0</v>
      </c>
      <c r="F39" s="74">
        <f t="shared" si="3"/>
        <v>0</v>
      </c>
    </row>
    <row r="40" spans="3:6" ht="15.75">
      <c r="C40" s="81" t="str">
        <f>BDValores!F287</f>
        <v>01.02.06.</v>
      </c>
      <c r="D40" s="82" t="s">
        <v>1314</v>
      </c>
      <c r="E40" s="57">
        <v>0</v>
      </c>
      <c r="F40" s="74">
        <f t="shared" si="3"/>
        <v>0</v>
      </c>
    </row>
    <row r="41" spans="3:6" ht="15.75">
      <c r="C41" s="81" t="str">
        <f>BDValores!F288</f>
        <v>01.02.07.</v>
      </c>
      <c r="D41" s="82" t="s">
        <v>1317</v>
      </c>
      <c r="E41" s="83">
        <f>SUM(E42:E51)</f>
        <v>0</v>
      </c>
      <c r="F41" s="74">
        <f t="shared" si="3"/>
        <v>0</v>
      </c>
    </row>
    <row r="42" spans="1:6" ht="15.75">
      <c r="A42" s="85">
        <f>IF(E42&lt;&gt;0,IF(OR(D42="",D42=" ",D42=0),1,0),0)</f>
        <v>0</v>
      </c>
      <c r="C42" s="81" t="str">
        <f>BDValores!F289</f>
        <v>01.02.07.01.</v>
      </c>
      <c r="D42" s="91"/>
      <c r="E42" s="57">
        <v>0</v>
      </c>
      <c r="F42" s="74">
        <f t="shared" si="3"/>
        <v>0</v>
      </c>
    </row>
    <row r="43" spans="1:11" ht="15.75">
      <c r="A43" s="85">
        <f aca="true" t="shared" si="4" ref="A43:A51">IF(E43&lt;&gt;0,IF(OR(D43="",D43=" ",D43=0),1,0),0)</f>
        <v>0</v>
      </c>
      <c r="C43" s="81" t="str">
        <f>BDValores!F290</f>
        <v>01.02.07.02.</v>
      </c>
      <c r="D43" s="91"/>
      <c r="E43" s="57">
        <v>0</v>
      </c>
      <c r="F43" s="74">
        <f aca="true" t="shared" si="5" ref="F43:F52">IF(E43="",1,0)</f>
        <v>0</v>
      </c>
      <c r="G43" s="84">
        <f>IF(AND(AND(E43&lt;&gt;"",E43&lt;&gt;0),D43=""),1,0)</f>
        <v>0</v>
      </c>
      <c r="K43" s="31"/>
    </row>
    <row r="44" spans="1:11" ht="15.75">
      <c r="A44" s="85">
        <f t="shared" si="4"/>
        <v>0</v>
      </c>
      <c r="C44" s="81" t="str">
        <f>BDValores!F291</f>
        <v>01.02.07.03.</v>
      </c>
      <c r="D44" s="91"/>
      <c r="E44" s="57">
        <v>0</v>
      </c>
      <c r="F44" s="74">
        <f t="shared" si="5"/>
        <v>0</v>
      </c>
      <c r="G44" s="84">
        <f aca="true" t="shared" si="6" ref="G44:G52">IF(AND(AND(E44&lt;&gt;"",E44&lt;&gt;0),D44=""),1,0)</f>
        <v>0</v>
      </c>
      <c r="K44" s="31"/>
    </row>
    <row r="45" spans="1:11" ht="15.75">
      <c r="A45" s="85">
        <f t="shared" si="4"/>
        <v>0</v>
      </c>
      <c r="C45" s="81" t="str">
        <f>BDValores!F292</f>
        <v>01.02.07.04.</v>
      </c>
      <c r="D45" s="91"/>
      <c r="E45" s="57">
        <v>0</v>
      </c>
      <c r="F45" s="74">
        <f t="shared" si="5"/>
        <v>0</v>
      </c>
      <c r="G45" s="84">
        <f t="shared" si="6"/>
        <v>0</v>
      </c>
      <c r="K45" s="31"/>
    </row>
    <row r="46" spans="1:11" ht="15.75">
      <c r="A46" s="85">
        <f t="shared" si="4"/>
        <v>0</v>
      </c>
      <c r="C46" s="81" t="str">
        <f>BDValores!F293</f>
        <v>01.02.07.05.</v>
      </c>
      <c r="D46" s="91"/>
      <c r="E46" s="57">
        <v>0</v>
      </c>
      <c r="F46" s="74">
        <f t="shared" si="5"/>
        <v>0</v>
      </c>
      <c r="G46" s="84">
        <f t="shared" si="6"/>
        <v>0</v>
      </c>
      <c r="K46" s="31"/>
    </row>
    <row r="47" spans="1:11" ht="15.75">
      <c r="A47" s="85">
        <f t="shared" si="4"/>
        <v>0</v>
      </c>
      <c r="C47" s="81" t="str">
        <f>BDValores!F294</f>
        <v>01.02.07.06.</v>
      </c>
      <c r="D47" s="91"/>
      <c r="E47" s="57">
        <v>0</v>
      </c>
      <c r="F47" s="74">
        <f t="shared" si="5"/>
        <v>0</v>
      </c>
      <c r="G47" s="84">
        <f t="shared" si="6"/>
        <v>0</v>
      </c>
      <c r="K47" s="31"/>
    </row>
    <row r="48" spans="1:11" ht="15.75">
      <c r="A48" s="85">
        <f t="shared" si="4"/>
        <v>0</v>
      </c>
      <c r="C48" s="81" t="str">
        <f>BDValores!F295</f>
        <v>01.02.07.07.</v>
      </c>
      <c r="D48" s="91"/>
      <c r="E48" s="57">
        <v>0</v>
      </c>
      <c r="F48" s="74">
        <f t="shared" si="5"/>
        <v>0</v>
      </c>
      <c r="G48" s="84">
        <f t="shared" si="6"/>
        <v>0</v>
      </c>
      <c r="K48" s="31"/>
    </row>
    <row r="49" spans="1:11" ht="15.75">
      <c r="A49" s="85">
        <f t="shared" si="4"/>
        <v>0</v>
      </c>
      <c r="C49" s="81" t="str">
        <f>BDValores!F296</f>
        <v>01.02.07.08.</v>
      </c>
      <c r="D49" s="91"/>
      <c r="E49" s="57">
        <v>0</v>
      </c>
      <c r="F49" s="74">
        <f t="shared" si="5"/>
        <v>0</v>
      </c>
      <c r="G49" s="84">
        <f t="shared" si="6"/>
        <v>0</v>
      </c>
      <c r="K49" s="31"/>
    </row>
    <row r="50" spans="1:11" ht="15.75">
      <c r="A50" s="85">
        <f t="shared" si="4"/>
        <v>0</v>
      </c>
      <c r="C50" s="81" t="str">
        <f>BDValores!F297</f>
        <v>01.02.07.09.</v>
      </c>
      <c r="D50" s="91"/>
      <c r="E50" s="57">
        <v>0</v>
      </c>
      <c r="F50" s="74">
        <f t="shared" si="5"/>
        <v>0</v>
      </c>
      <c r="G50" s="84">
        <f t="shared" si="6"/>
        <v>0</v>
      </c>
      <c r="K50" s="31"/>
    </row>
    <row r="51" spans="1:11" ht="15.75">
      <c r="A51" s="85">
        <f t="shared" si="4"/>
        <v>0</v>
      </c>
      <c r="C51" s="81" t="str">
        <f>BDValores!F298</f>
        <v>01.02.07.10.</v>
      </c>
      <c r="D51" s="91"/>
      <c r="E51" s="57">
        <v>0</v>
      </c>
      <c r="F51" s="74">
        <f t="shared" si="5"/>
        <v>0</v>
      </c>
      <c r="G51" s="84">
        <f t="shared" si="6"/>
        <v>0</v>
      </c>
      <c r="K51" s="31"/>
    </row>
    <row r="52" spans="3:11" ht="15.75">
      <c r="C52" s="76" t="str">
        <f>BDValores!F299</f>
        <v>01.03.</v>
      </c>
      <c r="D52" s="80" t="s">
        <v>1340</v>
      </c>
      <c r="E52" s="62">
        <v>0</v>
      </c>
      <c r="F52" s="74">
        <f t="shared" si="5"/>
        <v>0</v>
      </c>
      <c r="G52" s="84">
        <f t="shared" si="6"/>
        <v>0</v>
      </c>
      <c r="K52" s="31"/>
    </row>
    <row r="53" spans="3:5" ht="15.75">
      <c r="C53" s="76" t="str">
        <f>BDValores!F300</f>
        <v>02.</v>
      </c>
      <c r="D53" s="77" t="s">
        <v>1343</v>
      </c>
      <c r="E53" s="78">
        <f>SUM(E54:E58)</f>
        <v>3192.1</v>
      </c>
    </row>
    <row r="54" spans="3:5" ht="15.75">
      <c r="C54" s="81" t="str">
        <f>BDValores!F301</f>
        <v>02.01.</v>
      </c>
      <c r="D54" s="82" t="s">
        <v>346</v>
      </c>
      <c r="E54" s="57">
        <v>0</v>
      </c>
    </row>
    <row r="55" spans="3:6" ht="15.75">
      <c r="C55" s="81" t="str">
        <f>BDValores!F302</f>
        <v>02.02.</v>
      </c>
      <c r="D55" s="82" t="s">
        <v>1348</v>
      </c>
      <c r="E55" s="57">
        <v>3192.1</v>
      </c>
      <c r="F55" s="74">
        <f>IF(E55="",1,0)</f>
        <v>0</v>
      </c>
    </row>
    <row r="56" spans="3:5" ht="15.75">
      <c r="C56" s="81" t="str">
        <f>BDValores!F303</f>
        <v>02.03.</v>
      </c>
      <c r="D56" s="82" t="s">
        <v>1351</v>
      </c>
      <c r="E56" s="57">
        <v>0</v>
      </c>
    </row>
    <row r="57" spans="3:6" ht="15.75">
      <c r="C57" s="81" t="str">
        <f>BDValores!F304</f>
        <v>02.04.</v>
      </c>
      <c r="D57" s="82" t="s">
        <v>1354</v>
      </c>
      <c r="E57" s="57">
        <v>0</v>
      </c>
      <c r="F57" s="74">
        <f>IF(E57="",1,0)</f>
        <v>0</v>
      </c>
    </row>
    <row r="58" spans="3:6" ht="15.75">
      <c r="C58" s="81" t="str">
        <f>BDValores!F305</f>
        <v>02.05.</v>
      </c>
      <c r="D58" s="82" t="s">
        <v>2174</v>
      </c>
      <c r="E58" s="83">
        <f>SUM(E59:E68)</f>
        <v>0</v>
      </c>
      <c r="F58" s="74">
        <f>IF(E58="",1,0)</f>
        <v>0</v>
      </c>
    </row>
    <row r="59" spans="1:6" ht="15.75">
      <c r="A59" s="85">
        <f>IF(E59&lt;&gt;0,IF(OR(D59="",D59=" ",D59=0),1,0),0)</f>
        <v>0</v>
      </c>
      <c r="C59" s="81" t="str">
        <f>BDValores!F306</f>
        <v>02.05.01.</v>
      </c>
      <c r="D59" s="91"/>
      <c r="E59" s="57">
        <v>0</v>
      </c>
      <c r="F59" s="74">
        <f>IF(E59="",1,0)</f>
        <v>0</v>
      </c>
    </row>
    <row r="60" spans="1:5" ht="15.75">
      <c r="A60" s="85">
        <f aca="true" t="shared" si="7" ref="A60:A68">IF(E60&lt;&gt;0,IF(OR(D60="",D60=" ",D60=0),1,0),0)</f>
        <v>0</v>
      </c>
      <c r="C60" s="81" t="str">
        <f>BDValores!F307</f>
        <v>02.05.02.</v>
      </c>
      <c r="D60" s="91"/>
      <c r="E60" s="57">
        <v>0</v>
      </c>
    </row>
    <row r="61" spans="1:11" ht="15.75">
      <c r="A61" s="85">
        <f t="shared" si="7"/>
        <v>0</v>
      </c>
      <c r="C61" s="81" t="str">
        <f>BDValores!F308</f>
        <v>02.05.03.</v>
      </c>
      <c r="D61" s="91"/>
      <c r="E61" s="57">
        <v>0</v>
      </c>
      <c r="F61" s="74">
        <f aca="true" t="shared" si="8" ref="F61:F69">IF(E61="",1,0)</f>
        <v>0</v>
      </c>
      <c r="G61" s="84">
        <f>IF(AND(AND(E61&lt;&gt;"",E61&lt;&gt;0),D61=""),1,0)</f>
        <v>0</v>
      </c>
      <c r="K61" s="31"/>
    </row>
    <row r="62" spans="1:11" ht="15.75">
      <c r="A62" s="85">
        <f t="shared" si="7"/>
        <v>0</v>
      </c>
      <c r="C62" s="81" t="str">
        <f>BDValores!F309</f>
        <v>02.05.04.</v>
      </c>
      <c r="D62" s="91"/>
      <c r="E62" s="57">
        <v>0</v>
      </c>
      <c r="F62" s="74">
        <f t="shared" si="8"/>
        <v>0</v>
      </c>
      <c r="G62" s="84">
        <f aca="true" t="shared" si="9" ref="G62:G69">IF(AND(AND(E62&lt;&gt;"",E62&lt;&gt;0),D62=""),1,0)</f>
        <v>0</v>
      </c>
      <c r="K62" s="31"/>
    </row>
    <row r="63" spans="1:11" ht="15.75">
      <c r="A63" s="85">
        <f t="shared" si="7"/>
        <v>0</v>
      </c>
      <c r="C63" s="81" t="str">
        <f>BDValores!F310</f>
        <v>02.05.05.</v>
      </c>
      <c r="D63" s="91"/>
      <c r="E63" s="57">
        <v>0</v>
      </c>
      <c r="F63" s="74">
        <f t="shared" si="8"/>
        <v>0</v>
      </c>
      <c r="G63" s="84">
        <f t="shared" si="9"/>
        <v>0</v>
      </c>
      <c r="K63" s="31"/>
    </row>
    <row r="64" spans="1:11" ht="15.75">
      <c r="A64" s="85">
        <f t="shared" si="7"/>
        <v>0</v>
      </c>
      <c r="C64" s="81" t="str">
        <f>BDValores!F311</f>
        <v>02.05.06.</v>
      </c>
      <c r="D64" s="91"/>
      <c r="E64" s="57">
        <v>0</v>
      </c>
      <c r="F64" s="74">
        <f t="shared" si="8"/>
        <v>0</v>
      </c>
      <c r="G64" s="84">
        <f t="shared" si="9"/>
        <v>0</v>
      </c>
      <c r="K64" s="31"/>
    </row>
    <row r="65" spans="1:11" ht="15.75">
      <c r="A65" s="85">
        <f t="shared" si="7"/>
        <v>0</v>
      </c>
      <c r="C65" s="81" t="str">
        <f>BDValores!F312</f>
        <v>02.05.07.</v>
      </c>
      <c r="D65" s="91"/>
      <c r="E65" s="57">
        <v>0</v>
      </c>
      <c r="F65" s="74">
        <f t="shared" si="8"/>
        <v>0</v>
      </c>
      <c r="G65" s="84">
        <f t="shared" si="9"/>
        <v>0</v>
      </c>
      <c r="K65" s="31"/>
    </row>
    <row r="66" spans="1:11" ht="15.75">
      <c r="A66" s="85">
        <f t="shared" si="7"/>
        <v>0</v>
      </c>
      <c r="C66" s="81" t="str">
        <f>BDValores!F313</f>
        <v>02.05.08.</v>
      </c>
      <c r="D66" s="91"/>
      <c r="E66" s="57">
        <v>0</v>
      </c>
      <c r="F66" s="74">
        <f t="shared" si="8"/>
        <v>0</v>
      </c>
      <c r="G66" s="84">
        <f t="shared" si="9"/>
        <v>0</v>
      </c>
      <c r="K66" s="31"/>
    </row>
    <row r="67" spans="1:11" ht="15.75">
      <c r="A67" s="85">
        <f t="shared" si="7"/>
        <v>0</v>
      </c>
      <c r="C67" s="81" t="str">
        <f>BDValores!F314</f>
        <v>02.05.09.</v>
      </c>
      <c r="D67" s="91"/>
      <c r="E67" s="57">
        <v>0</v>
      </c>
      <c r="F67" s="74">
        <f t="shared" si="8"/>
        <v>0</v>
      </c>
      <c r="G67" s="84">
        <f t="shared" si="9"/>
        <v>0</v>
      </c>
      <c r="K67" s="31"/>
    </row>
    <row r="68" spans="1:11" ht="15.75">
      <c r="A68" s="85">
        <f t="shared" si="7"/>
        <v>0</v>
      </c>
      <c r="C68" s="81" t="str">
        <f>BDValores!F315</f>
        <v>02.05.10.</v>
      </c>
      <c r="D68" s="91"/>
      <c r="E68" s="57">
        <v>0</v>
      </c>
      <c r="F68" s="74">
        <f t="shared" si="8"/>
        <v>0</v>
      </c>
      <c r="G68" s="84">
        <f t="shared" si="9"/>
        <v>0</v>
      </c>
      <c r="K68" s="31"/>
    </row>
    <row r="69" spans="1:11" ht="15.75">
      <c r="A69" s="85">
        <f>IF(E69=0,1,0)</f>
        <v>0</v>
      </c>
      <c r="C69" s="76" t="str">
        <f>BDValores!F316</f>
        <v>03.</v>
      </c>
      <c r="D69" s="77" t="s">
        <v>1380</v>
      </c>
      <c r="E69" s="78">
        <f>E13-E53</f>
        <v>38768525.18</v>
      </c>
      <c r="F69" s="74">
        <f t="shared" si="8"/>
        <v>0</v>
      </c>
      <c r="G69" s="84">
        <f t="shared" si="9"/>
        <v>0</v>
      </c>
      <c r="K69" s="31"/>
    </row>
    <row r="70" spans="3:5" ht="15.75">
      <c r="C70" s="86"/>
      <c r="D70" s="75"/>
      <c r="E70" s="87"/>
    </row>
    <row r="71" spans="3:5" ht="15.75">
      <c r="C71" s="86"/>
      <c r="D71" s="75"/>
      <c r="E71" s="87"/>
    </row>
    <row r="72" ht="15.75">
      <c r="D72" s="75"/>
    </row>
    <row r="73" ht="15.75">
      <c r="D73" s="75"/>
    </row>
    <row r="74" ht="15.75">
      <c r="D74" s="75"/>
    </row>
    <row r="75" ht="15.75">
      <c r="D75" s="75"/>
    </row>
    <row r="76" ht="15.75">
      <c r="D76" s="75"/>
    </row>
    <row r="77" ht="15.75">
      <c r="D77" s="75"/>
    </row>
    <row r="78" ht="15.75">
      <c r="D78" s="75"/>
    </row>
    <row r="79" ht="15.75">
      <c r="D79" s="75"/>
    </row>
    <row r="80" ht="15.75">
      <c r="D80" s="75"/>
    </row>
    <row r="81" ht="15.75">
      <c r="D81" s="75"/>
    </row>
    <row r="82" ht="15.75">
      <c r="D82" s="75"/>
    </row>
    <row r="83" ht="15.75">
      <c r="D83" s="75"/>
    </row>
    <row r="84" ht="15.75">
      <c r="D84" s="75"/>
    </row>
    <row r="85" ht="15.75">
      <c r="D85" s="75"/>
    </row>
    <row r="86" ht="15.75">
      <c r="D86" s="75"/>
    </row>
    <row r="87" ht="15.75">
      <c r="D87" s="75"/>
    </row>
    <row r="88" ht="15.75">
      <c r="D88" s="75"/>
    </row>
    <row r="89" ht="15.75">
      <c r="D89" s="75"/>
    </row>
    <row r="90" ht="15.75">
      <c r="D90" s="75"/>
    </row>
    <row r="91" ht="15.75">
      <c r="D91" s="75"/>
    </row>
    <row r="92" ht="15.75">
      <c r="D92" s="75"/>
    </row>
    <row r="104" spans="4:5" ht="15.75">
      <c r="D104" s="89"/>
      <c r="E104" s="73"/>
    </row>
  </sheetData>
  <sheetProtection password="C61A" sheet="1" objects="1" scenarios="1" selectLockedCells="1"/>
  <mergeCells count="2">
    <mergeCell ref="C7:E7"/>
    <mergeCell ref="C9:E9"/>
  </mergeCells>
  <conditionalFormatting sqref="E12 E34">
    <cfRule type="expression" priority="2" dxfId="112" stopIfTrue="1">
      <formula>$G12&lt;&gt;$J12</formula>
    </cfRule>
  </conditionalFormatting>
  <conditionalFormatting sqref="K23:K32">
    <cfRule type="expression" priority="3" dxfId="112" stopIfTrue="1">
      <formula>AND(#REF!&lt;&gt;"x",K23&lt;&gt;U23)</formula>
    </cfRule>
  </conditionalFormatting>
  <conditionalFormatting sqref="K43:K52">
    <cfRule type="expression" priority="4" dxfId="112" stopIfTrue="1">
      <formula>AND(#REF!&lt;&gt;"x",K43&lt;&gt;U33)</formula>
    </cfRule>
  </conditionalFormatting>
  <conditionalFormatting sqref="K61:K69">
    <cfRule type="expression" priority="5" dxfId="112" stopIfTrue="1">
      <formula>AND(#REF!&lt;&gt;"x",K61&lt;&gt;U43)</formula>
    </cfRule>
  </conditionalFormatting>
  <conditionalFormatting sqref="E104 D24:D33 D35:D51 D53:D69 D61:E69 E13:E33 E35:E52 E54:E68">
    <cfRule type="cellIs" priority="6" dxfId="115" operator="equal" stopIfTrue="1">
      <formula>""</formula>
    </cfRule>
  </conditionalFormatting>
  <conditionalFormatting sqref="D104">
    <cfRule type="cellIs" priority="7" dxfId="115" operator="equal" stopIfTrue="1">
      <formula>""</formula>
    </cfRule>
  </conditionalFormatting>
  <conditionalFormatting sqref="C13:C69">
    <cfRule type="expression" priority="8" dxfId="113" stopIfTrue="1">
      <formula>OR(#REF!&gt;0,#REF!&lt;0)</formula>
    </cfRule>
  </conditionalFormatting>
  <conditionalFormatting sqref="E33">
    <cfRule type="cellIs" priority="1" dxfId="115" operator="equal" stopIfTrue="1">
      <formula>""</formula>
    </cfRule>
  </conditionalFormatting>
  <dataValidations count="3">
    <dataValidation type="decimal" operator="lessThan" allowBlank="1" showInputMessage="1" showErrorMessage="1" sqref="E104 E13:E22 E35:E41 E52:E58">
      <formula1>999999999999</formula1>
    </dataValidation>
    <dataValidation type="decimal" operator="lessThan" allowBlank="1" showInputMessage="1" showErrorMessage="1" promptTitle="Descrição" prompt="A descrição da despesa referente ao valor digitado nesse campo deverá ser informada." sqref="E23">
      <formula1>999999999999</formula1>
    </dataValidation>
    <dataValidation type="decimal" operator="lessThan" allowBlank="1" showInputMessage="1" showErrorMessage="1" promptTitle="TCE - Aplicativo de Informações:" prompt="Informe também, no campo ao lado, a descrição da despesa referente ao valor digitado." sqref="E24:E33 E42:E51 E59:E68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2">
    <tabColor indexed="22"/>
  </sheetPr>
  <dimension ref="A1:K61"/>
  <sheetViews>
    <sheetView showGridLines="0" showRowColHeaders="0" zoomScalePageLayoutView="0" workbookViewId="0" topLeftCell="A1">
      <pane ySplit="11" topLeftCell="A12" activePane="bottomLeft" state="frozen"/>
      <selection pane="topLeft" activeCell="F17" sqref="F17"/>
      <selection pane="bottomLeft" activeCell="E20" sqref="E20"/>
    </sheetView>
  </sheetViews>
  <sheetFormatPr defaultColWidth="0" defaultRowHeight="12.75"/>
  <cols>
    <col min="1" max="1" width="35.33203125" style="85" hidden="1" customWidth="1"/>
    <col min="2" max="2" width="34.5" style="70" customWidth="1"/>
    <col min="3" max="3" width="27.16015625" style="75" customWidth="1"/>
    <col min="4" max="4" width="101.3320312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164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165"/>
      <c r="B6" s="9"/>
      <c r="C6" s="50"/>
      <c r="D6" s="50">
        <f>""</f>
      </c>
      <c r="G6" s="41"/>
      <c r="H6" s="9"/>
      <c r="I6" s="10"/>
    </row>
    <row r="7" spans="1:5" s="11" customFormat="1" ht="18.75">
      <c r="A7" s="165"/>
      <c r="B7" s="9"/>
      <c r="C7" s="234" t="str">
        <f>IF(BDValores!$D$4="","",IF(BDValores!$D$4="RECIFE","CIDADE DO RECIFE","MUNICÍPIO DE "&amp;UPPER(BDValores!D4)))</f>
        <v>MUNICÍPIO DE SIRINHAÉM</v>
      </c>
      <c r="D7" s="234"/>
      <c r="E7" s="234"/>
    </row>
    <row r="8" spans="1:9" s="11" customFormat="1" ht="15.75">
      <c r="A8" s="165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2176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SUM(A12:A27)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5" ht="15.75">
      <c r="A12" s="79"/>
      <c r="C12" s="71"/>
      <c r="D12" s="72"/>
      <c r="E12" s="73"/>
    </row>
    <row r="13" spans="1:5" ht="15.75">
      <c r="A13" s="79"/>
      <c r="C13" s="76" t="s">
        <v>1249</v>
      </c>
      <c r="D13" s="77" t="s">
        <v>2177</v>
      </c>
      <c r="E13" s="78">
        <f>SUM(E14:E15,E21,E22)</f>
        <v>23791908.86</v>
      </c>
    </row>
    <row r="14" spans="1:5" ht="15.75">
      <c r="A14" s="79"/>
      <c r="C14" s="81" t="s">
        <v>1252</v>
      </c>
      <c r="D14" s="116" t="s">
        <v>1452</v>
      </c>
      <c r="E14" s="118">
        <v>0</v>
      </c>
    </row>
    <row r="15" spans="1:5" ht="15.75">
      <c r="A15" s="79"/>
      <c r="C15" s="81" t="s">
        <v>1298</v>
      </c>
      <c r="D15" s="116" t="s">
        <v>1454</v>
      </c>
      <c r="E15" s="83">
        <f>SUM(E16:E20)</f>
        <v>6088566.8</v>
      </c>
    </row>
    <row r="16" spans="3:5" ht="15.75">
      <c r="C16" s="81" t="s">
        <v>1301</v>
      </c>
      <c r="D16" s="166" t="s">
        <v>1458</v>
      </c>
      <c r="E16" s="118">
        <v>0</v>
      </c>
    </row>
    <row r="17" spans="3:5" ht="15.75">
      <c r="C17" s="81" t="s">
        <v>1304</v>
      </c>
      <c r="D17" s="166" t="s">
        <v>1460</v>
      </c>
      <c r="E17" s="118">
        <v>0</v>
      </c>
    </row>
    <row r="18" spans="3:5" ht="15.75">
      <c r="C18" s="81" t="s">
        <v>1306</v>
      </c>
      <c r="D18" s="166" t="s">
        <v>1462</v>
      </c>
      <c r="E18" s="118">
        <v>0</v>
      </c>
    </row>
    <row r="19" spans="3:5" ht="15.75">
      <c r="C19" s="81" t="s">
        <v>1308</v>
      </c>
      <c r="D19" s="166" t="s">
        <v>1464</v>
      </c>
      <c r="E19" s="118">
        <v>0</v>
      </c>
    </row>
    <row r="20" spans="3:5" ht="15.75">
      <c r="C20" s="81" t="s">
        <v>1310</v>
      </c>
      <c r="D20" s="166" t="s">
        <v>2278</v>
      </c>
      <c r="E20" s="118">
        <v>6088566.8</v>
      </c>
    </row>
    <row r="21" spans="3:5" ht="15.75">
      <c r="C21" s="81" t="s">
        <v>1339</v>
      </c>
      <c r="D21" s="167" t="s">
        <v>1456</v>
      </c>
      <c r="E21" s="118">
        <v>0</v>
      </c>
    </row>
    <row r="22" spans="3:5" ht="15.75">
      <c r="C22" s="81" t="s">
        <v>1535</v>
      </c>
      <c r="D22" s="116" t="s">
        <v>1466</v>
      </c>
      <c r="E22" s="118">
        <v>17703342.06</v>
      </c>
    </row>
    <row r="23" spans="3:11" ht="15.75">
      <c r="C23" s="76" t="s">
        <v>1342</v>
      </c>
      <c r="D23" s="77" t="s">
        <v>1477</v>
      </c>
      <c r="E23" s="78">
        <f>SUM(E24:E25)-E26</f>
        <v>-4977674.83</v>
      </c>
      <c r="G23" s="84"/>
      <c r="K23" s="31"/>
    </row>
    <row r="24" spans="3:11" ht="15.75">
      <c r="C24" s="81" t="s">
        <v>1345</v>
      </c>
      <c r="D24" s="116" t="s">
        <v>1480</v>
      </c>
      <c r="E24" s="118">
        <v>3068515.09</v>
      </c>
      <c r="G24" s="84"/>
      <c r="K24" s="31"/>
    </row>
    <row r="25" spans="3:11" ht="15.75">
      <c r="C25" s="81" t="s">
        <v>1347</v>
      </c>
      <c r="D25" s="116" t="s">
        <v>1483</v>
      </c>
      <c r="E25" s="118">
        <v>0</v>
      </c>
      <c r="G25" s="84"/>
      <c r="K25" s="31"/>
    </row>
    <row r="26" spans="3:11" ht="15.75">
      <c r="C26" s="81" t="s">
        <v>1350</v>
      </c>
      <c r="D26" s="116" t="s">
        <v>1486</v>
      </c>
      <c r="E26" s="118">
        <v>8046189.92</v>
      </c>
      <c r="G26" s="84"/>
      <c r="K26" s="31"/>
    </row>
    <row r="27" spans="3:5" ht="15.75">
      <c r="C27" s="76" t="s">
        <v>1379</v>
      </c>
      <c r="D27" s="77" t="s">
        <v>2279</v>
      </c>
      <c r="E27" s="78">
        <f>E13-E23</f>
        <v>28769583.689999998</v>
      </c>
    </row>
    <row r="28" spans="3:5" ht="15.75">
      <c r="C28" s="86"/>
      <c r="D28" s="75"/>
      <c r="E28" s="87"/>
    </row>
    <row r="29" ht="15.75">
      <c r="D29" s="75"/>
    </row>
    <row r="30" ht="15.75">
      <c r="D30" s="75"/>
    </row>
    <row r="31" ht="15.75">
      <c r="D31" s="75"/>
    </row>
    <row r="32" ht="15.75">
      <c r="D32" s="75"/>
    </row>
    <row r="33" ht="15.75">
      <c r="D33" s="75"/>
    </row>
    <row r="34" ht="15.75">
      <c r="D34" s="75"/>
    </row>
    <row r="35" ht="15.75">
      <c r="D35" s="75"/>
    </row>
    <row r="36" ht="15.75">
      <c r="D36" s="75"/>
    </row>
    <row r="37" ht="15.75">
      <c r="D37" s="75"/>
    </row>
    <row r="38" spans="1:11" s="88" customFormat="1" ht="15.75">
      <c r="A38" s="85"/>
      <c r="B38" s="70"/>
      <c r="C38" s="75"/>
      <c r="D38" s="75"/>
      <c r="F38" s="74"/>
      <c r="G38" s="74"/>
      <c r="H38" s="75"/>
      <c r="I38" s="75"/>
      <c r="J38" s="75"/>
      <c r="K38" s="75"/>
    </row>
    <row r="39" spans="1:11" s="88" customFormat="1" ht="15.75">
      <c r="A39" s="85"/>
      <c r="B39" s="70"/>
      <c r="C39" s="75"/>
      <c r="D39" s="75"/>
      <c r="F39" s="74"/>
      <c r="G39" s="74"/>
      <c r="H39" s="75"/>
      <c r="I39" s="75"/>
      <c r="J39" s="75"/>
      <c r="K39" s="75"/>
    </row>
    <row r="40" spans="1:11" s="88" customFormat="1" ht="15.75">
      <c r="A40" s="85"/>
      <c r="B40" s="70"/>
      <c r="C40" s="75"/>
      <c r="D40" s="75"/>
      <c r="F40" s="74"/>
      <c r="G40" s="74"/>
      <c r="H40" s="75"/>
      <c r="I40" s="75"/>
      <c r="J40" s="75"/>
      <c r="K40" s="75"/>
    </row>
    <row r="41" spans="1:11" s="88" customFormat="1" ht="15.75">
      <c r="A41" s="85"/>
      <c r="B41" s="70"/>
      <c r="C41" s="75"/>
      <c r="D41" s="75"/>
      <c r="F41" s="74"/>
      <c r="G41" s="74"/>
      <c r="H41" s="75"/>
      <c r="I41" s="75"/>
      <c r="J41" s="75"/>
      <c r="K41" s="75"/>
    </row>
    <row r="42" spans="1:11" s="88" customFormat="1" ht="15.75">
      <c r="A42" s="85"/>
      <c r="B42" s="70"/>
      <c r="C42" s="75"/>
      <c r="D42" s="75"/>
      <c r="F42" s="74"/>
      <c r="G42" s="74"/>
      <c r="H42" s="75"/>
      <c r="I42" s="75"/>
      <c r="J42" s="75"/>
      <c r="K42" s="75"/>
    </row>
    <row r="43" spans="1:11" s="88" customFormat="1" ht="15.75">
      <c r="A43" s="85"/>
      <c r="B43" s="70"/>
      <c r="C43" s="75"/>
      <c r="D43" s="75"/>
      <c r="F43" s="74"/>
      <c r="G43" s="74"/>
      <c r="H43" s="75"/>
      <c r="I43" s="75"/>
      <c r="J43" s="75"/>
      <c r="K43" s="75"/>
    </row>
    <row r="44" spans="1:11" s="88" customFormat="1" ht="15.75">
      <c r="A44" s="85"/>
      <c r="B44" s="70"/>
      <c r="C44" s="75"/>
      <c r="D44" s="75"/>
      <c r="F44" s="74"/>
      <c r="G44" s="74"/>
      <c r="H44" s="75"/>
      <c r="I44" s="75"/>
      <c r="J44" s="75"/>
      <c r="K44" s="75"/>
    </row>
    <row r="45" spans="1:11" s="88" customFormat="1" ht="15.75">
      <c r="A45" s="85"/>
      <c r="B45" s="70"/>
      <c r="C45" s="75"/>
      <c r="D45" s="75"/>
      <c r="F45" s="74"/>
      <c r="G45" s="74"/>
      <c r="H45" s="75"/>
      <c r="I45" s="75"/>
      <c r="J45" s="75"/>
      <c r="K45" s="75"/>
    </row>
    <row r="46" spans="1:11" s="88" customFormat="1" ht="15.75">
      <c r="A46" s="85"/>
      <c r="B46" s="70"/>
      <c r="C46" s="75"/>
      <c r="D46" s="75"/>
      <c r="F46" s="74"/>
      <c r="G46" s="74"/>
      <c r="H46" s="75"/>
      <c r="I46" s="75"/>
      <c r="J46" s="75"/>
      <c r="K46" s="75"/>
    </row>
    <row r="47" spans="1:11" s="88" customFormat="1" ht="15.75">
      <c r="A47" s="85"/>
      <c r="B47" s="70"/>
      <c r="C47" s="75"/>
      <c r="D47" s="75"/>
      <c r="F47" s="74"/>
      <c r="G47" s="74"/>
      <c r="H47" s="75"/>
      <c r="I47" s="75"/>
      <c r="J47" s="75"/>
      <c r="K47" s="75"/>
    </row>
    <row r="48" spans="1:11" s="88" customFormat="1" ht="15.75">
      <c r="A48" s="85"/>
      <c r="B48" s="70"/>
      <c r="C48" s="75"/>
      <c r="D48" s="75"/>
      <c r="F48" s="74"/>
      <c r="G48" s="74"/>
      <c r="H48" s="75"/>
      <c r="I48" s="75"/>
      <c r="J48" s="75"/>
      <c r="K48" s="75"/>
    </row>
    <row r="49" spans="1:11" s="88" customFormat="1" ht="15.75">
      <c r="A49" s="85"/>
      <c r="B49" s="70"/>
      <c r="C49" s="75"/>
      <c r="D49" s="75"/>
      <c r="F49" s="74"/>
      <c r="G49" s="74"/>
      <c r="H49" s="75"/>
      <c r="I49" s="75"/>
      <c r="J49" s="75"/>
      <c r="K49" s="75"/>
    </row>
    <row r="61" spans="1:11" s="74" customFormat="1" ht="15.75">
      <c r="A61" s="85"/>
      <c r="B61" s="70"/>
      <c r="C61" s="75"/>
      <c r="D61" s="89"/>
      <c r="E61" s="73"/>
      <c r="H61" s="75"/>
      <c r="I61" s="75"/>
      <c r="J61" s="75"/>
      <c r="K61" s="75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8" dxfId="112" stopIfTrue="1">
      <formula>$G12&lt;&gt;$J12</formula>
    </cfRule>
  </conditionalFormatting>
  <conditionalFormatting sqref="K23:K26">
    <cfRule type="expression" priority="7" dxfId="112" stopIfTrue="1">
      <formula>AND(#REF!&lt;&gt;"x",K23&lt;&gt;U23)</formula>
    </cfRule>
  </conditionalFormatting>
  <conditionalFormatting sqref="E61 E13:E27">
    <cfRule type="cellIs" priority="4" dxfId="115" operator="equal" stopIfTrue="1">
      <formula>""</formula>
    </cfRule>
  </conditionalFormatting>
  <conditionalFormatting sqref="D61">
    <cfRule type="cellIs" priority="3" dxfId="115" operator="equal" stopIfTrue="1">
      <formula>""</formula>
    </cfRule>
  </conditionalFormatting>
  <conditionalFormatting sqref="C13:C27">
    <cfRule type="expression" priority="2" dxfId="113" stopIfTrue="1">
      <formula>OR(#REF!&gt;0,#REF!&lt;0)</formula>
    </cfRule>
  </conditionalFormatting>
  <dataValidations count="2">
    <dataValidation type="decimal" operator="lessThan" allowBlank="1" showInputMessage="1" showErrorMessage="1" sqref="E61 E13:E25 E27">
      <formula1>999999999999</formula1>
    </dataValidation>
    <dataValidation type="decimal" operator="greaterThanOrEqual" allowBlank="1" showInputMessage="1" showErrorMessage="1" promptTitle="Aplicativo de Informações - TCE:" prompt="Neste campo, inserir valor positivo." errorTitle="Aplicativo de Informações - TCE:" error="Campo aberto apenas para valores positivos." sqref="E26">
      <formula1>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3">
    <tabColor indexed="22"/>
  </sheetPr>
  <dimension ref="A1:K89"/>
  <sheetViews>
    <sheetView showGridLines="0" showRowColHeaders="0" zoomScalePageLayoutView="0" workbookViewId="0" topLeftCell="B1">
      <pane ySplit="11" topLeftCell="A12" activePane="bottomLeft" state="frozen"/>
      <selection pane="topLeft" activeCell="F17" sqref="F17"/>
      <selection pane="bottomLeft" activeCell="D29" sqref="D29"/>
    </sheetView>
  </sheetViews>
  <sheetFormatPr defaultColWidth="0" defaultRowHeight="12.75"/>
  <cols>
    <col min="1" max="1" width="35.33203125" style="70" hidden="1" customWidth="1"/>
    <col min="2" max="2" width="30.33203125" style="70" customWidth="1"/>
    <col min="3" max="3" width="27.16015625" style="75" customWidth="1"/>
    <col min="4" max="4" width="11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SIRINHAÉM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2179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SUM(A12:A54)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69"/>
      <c r="C13" s="76" t="s">
        <v>1249</v>
      </c>
      <c r="D13" s="77" t="s">
        <v>2178</v>
      </c>
      <c r="E13" s="78">
        <f>SUM(E14,E18,E22,E23)</f>
        <v>23125231.84</v>
      </c>
    </row>
    <row r="14" spans="1:6" ht="15.75">
      <c r="A14" s="79">
        <f>IF(E14=0,1,0)</f>
        <v>0</v>
      </c>
      <c r="C14" s="81" t="s">
        <v>1252</v>
      </c>
      <c r="D14" s="114" t="s">
        <v>360</v>
      </c>
      <c r="E14" s="83">
        <f>SUM(E15:E17)</f>
        <v>894816.87</v>
      </c>
      <c r="F14" s="74">
        <f>IF(E14="",1,0)</f>
        <v>0</v>
      </c>
    </row>
    <row r="15" spans="1:6" ht="15.75">
      <c r="A15" s="69"/>
      <c r="C15" s="81" t="s">
        <v>1519</v>
      </c>
      <c r="D15" s="82" t="s">
        <v>1520</v>
      </c>
      <c r="E15" s="118">
        <v>893986.87</v>
      </c>
      <c r="F15" s="74">
        <f aca="true" t="shared" si="0" ref="F15:F33">IF(E15="",1,0)</f>
        <v>0</v>
      </c>
    </row>
    <row r="16" spans="3:6" ht="15.75">
      <c r="C16" s="81" t="s">
        <v>1257</v>
      </c>
      <c r="D16" s="82" t="s">
        <v>1522</v>
      </c>
      <c r="E16" s="118">
        <v>830</v>
      </c>
      <c r="F16" s="74">
        <f t="shared" si="0"/>
        <v>0</v>
      </c>
    </row>
    <row r="17" spans="3:6" ht="15.75">
      <c r="C17" s="81" t="s">
        <v>1259</v>
      </c>
      <c r="D17" s="82" t="s">
        <v>1524</v>
      </c>
      <c r="E17" s="118">
        <v>0</v>
      </c>
      <c r="F17" s="74">
        <f t="shared" si="0"/>
        <v>0</v>
      </c>
    </row>
    <row r="18" spans="1:6" ht="15.75">
      <c r="A18" s="79">
        <f>IF(E18=0,1,0)</f>
        <v>0</v>
      </c>
      <c r="C18" s="81" t="s">
        <v>1298</v>
      </c>
      <c r="D18" s="114" t="s">
        <v>359</v>
      </c>
      <c r="E18" s="83">
        <f>SUM(E19:E21)</f>
        <v>22221846.32</v>
      </c>
      <c r="F18" s="74">
        <f t="shared" si="0"/>
        <v>0</v>
      </c>
    </row>
    <row r="19" spans="3:6" ht="15.75">
      <c r="C19" s="81" t="s">
        <v>1301</v>
      </c>
      <c r="D19" s="82" t="s">
        <v>1527</v>
      </c>
      <c r="E19" s="118">
        <v>20570637.14</v>
      </c>
      <c r="F19" s="74">
        <f t="shared" si="0"/>
        <v>0</v>
      </c>
    </row>
    <row r="20" spans="3:6" ht="15.75">
      <c r="C20" s="81" t="s">
        <v>1304</v>
      </c>
      <c r="D20" s="82" t="s">
        <v>1529</v>
      </c>
      <c r="E20" s="118">
        <v>1651209.18</v>
      </c>
      <c r="F20" s="74">
        <f t="shared" si="0"/>
        <v>0</v>
      </c>
    </row>
    <row r="21" spans="3:6" ht="15.75">
      <c r="C21" s="81" t="s">
        <v>1306</v>
      </c>
      <c r="D21" s="82" t="s">
        <v>1531</v>
      </c>
      <c r="E21" s="118">
        <v>0</v>
      </c>
      <c r="F21" s="74">
        <f t="shared" si="0"/>
        <v>0</v>
      </c>
    </row>
    <row r="22" spans="3:6" ht="15.75">
      <c r="C22" s="81" t="s">
        <v>1339</v>
      </c>
      <c r="D22" s="114" t="s">
        <v>2199</v>
      </c>
      <c r="E22" s="57">
        <v>0</v>
      </c>
      <c r="F22" s="74">
        <f t="shared" si="0"/>
        <v>0</v>
      </c>
    </row>
    <row r="23" spans="3:11" ht="15.75">
      <c r="C23" s="81" t="s">
        <v>1535</v>
      </c>
      <c r="D23" s="114" t="s">
        <v>2182</v>
      </c>
      <c r="E23" s="83">
        <f>SUM(E24:E28)</f>
        <v>8568.65</v>
      </c>
      <c r="F23" s="74">
        <f t="shared" si="0"/>
        <v>0</v>
      </c>
      <c r="G23" s="84">
        <f>IF(AND(AND(E23&lt;&gt;"",E23&lt;&gt;0),D23=""),1,0)</f>
        <v>0</v>
      </c>
      <c r="K23" s="31"/>
    </row>
    <row r="24" spans="1:11" ht="15.75">
      <c r="A24" s="85"/>
      <c r="C24" s="81" t="s">
        <v>1538</v>
      </c>
      <c r="D24" s="82" t="s">
        <v>1539</v>
      </c>
      <c r="E24" s="118">
        <v>0</v>
      </c>
      <c r="F24" s="74">
        <f t="shared" si="0"/>
        <v>0</v>
      </c>
      <c r="G24" s="84">
        <f aca="true" t="shared" si="1" ref="G24:G33">IF(AND(AND(E24&lt;&gt;"",E24&lt;&gt;0),D24=""),1,0)</f>
        <v>0</v>
      </c>
      <c r="K24" s="31"/>
    </row>
    <row r="25" spans="1:11" ht="15.75">
      <c r="A25" s="85"/>
      <c r="C25" s="81" t="s">
        <v>1541</v>
      </c>
      <c r="D25" s="82" t="s">
        <v>662</v>
      </c>
      <c r="E25" s="118">
        <v>0</v>
      </c>
      <c r="F25" s="74">
        <f t="shared" si="0"/>
        <v>0</v>
      </c>
      <c r="G25" s="84">
        <f t="shared" si="1"/>
        <v>0</v>
      </c>
      <c r="K25" s="31"/>
    </row>
    <row r="26" spans="1:11" ht="15.75">
      <c r="A26" s="85"/>
      <c r="C26" s="81" t="s">
        <v>1543</v>
      </c>
      <c r="D26" s="82" t="s">
        <v>1544</v>
      </c>
      <c r="E26" s="118">
        <v>0</v>
      </c>
      <c r="F26" s="74">
        <f t="shared" si="0"/>
        <v>0</v>
      </c>
      <c r="G26" s="84">
        <f t="shared" si="1"/>
        <v>0</v>
      </c>
      <c r="K26" s="31"/>
    </row>
    <row r="27" spans="1:11" ht="15.75">
      <c r="A27" s="85"/>
      <c r="C27" s="81" t="s">
        <v>1546</v>
      </c>
      <c r="D27" s="82" t="s">
        <v>1547</v>
      </c>
      <c r="E27" s="118">
        <v>0</v>
      </c>
      <c r="F27" s="74">
        <f t="shared" si="0"/>
        <v>0</v>
      </c>
      <c r="G27" s="84">
        <f t="shared" si="1"/>
        <v>0</v>
      </c>
      <c r="K27" s="31"/>
    </row>
    <row r="28" spans="1:11" ht="15.75">
      <c r="A28" s="85"/>
      <c r="C28" s="81" t="s">
        <v>1549</v>
      </c>
      <c r="D28" s="82" t="s">
        <v>2181</v>
      </c>
      <c r="E28" s="83">
        <f>SUM(E29:E33)</f>
        <v>8568.65</v>
      </c>
      <c r="F28" s="74">
        <f t="shared" si="0"/>
        <v>0</v>
      </c>
      <c r="G28" s="84">
        <f t="shared" si="1"/>
        <v>0</v>
      </c>
      <c r="K28" s="31"/>
    </row>
    <row r="29" spans="1:11" ht="15.75">
      <c r="A29" s="85">
        <f>IF(E29&lt;&gt;0,IF(OR(D29="",D29=" ",D29=0),1,0),0)</f>
        <v>0</v>
      </c>
      <c r="C29" s="81" t="s">
        <v>1552</v>
      </c>
      <c r="D29" s="117" t="s">
        <v>2307</v>
      </c>
      <c r="E29" s="118">
        <v>8568.65</v>
      </c>
      <c r="F29" s="74">
        <f t="shared" si="0"/>
        <v>0</v>
      </c>
      <c r="G29" s="84">
        <f t="shared" si="1"/>
        <v>0</v>
      </c>
      <c r="K29" s="31"/>
    </row>
    <row r="30" spans="1:11" ht="15.75">
      <c r="A30" s="85">
        <f>IF(E30&lt;&gt;0,IF(OR(D30="",D30=" ",D30=0),1,0),0)</f>
        <v>0</v>
      </c>
      <c r="C30" s="81" t="s">
        <v>1554</v>
      </c>
      <c r="D30" s="117"/>
      <c r="E30" s="118">
        <v>0</v>
      </c>
      <c r="F30" s="74">
        <f t="shared" si="0"/>
        <v>0</v>
      </c>
      <c r="G30" s="84">
        <f t="shared" si="1"/>
        <v>0</v>
      </c>
      <c r="K30" s="31"/>
    </row>
    <row r="31" spans="1:11" ht="15.75">
      <c r="A31" s="85">
        <f>IF(E31&lt;&gt;0,IF(OR(D31="",D31=" ",D31=0),1,0),0)</f>
        <v>0</v>
      </c>
      <c r="C31" s="81" t="s">
        <v>1556</v>
      </c>
      <c r="D31" s="117"/>
      <c r="E31" s="118">
        <v>0</v>
      </c>
      <c r="F31" s="74">
        <f t="shared" si="0"/>
        <v>0</v>
      </c>
      <c r="G31" s="84">
        <f t="shared" si="1"/>
        <v>0</v>
      </c>
      <c r="K31" s="31"/>
    </row>
    <row r="32" spans="1:11" ht="15.75">
      <c r="A32" s="85">
        <f>IF(E32&lt;&gt;0,IF(OR(D32="",D32=" ",D32=0),1,0),0)</f>
        <v>0</v>
      </c>
      <c r="C32" s="81" t="s">
        <v>1558</v>
      </c>
      <c r="D32" s="117"/>
      <c r="E32" s="118">
        <v>0</v>
      </c>
      <c r="F32" s="74">
        <f t="shared" si="0"/>
        <v>0</v>
      </c>
      <c r="G32" s="84">
        <f t="shared" si="1"/>
        <v>0</v>
      </c>
      <c r="K32" s="31"/>
    </row>
    <row r="33" spans="1:7" ht="15.75">
      <c r="A33" s="85">
        <f>IF(E33&lt;&gt;0,IF(OR(D33="",D33=" ",D33=0),1,0),0)</f>
        <v>0</v>
      </c>
      <c r="C33" s="81" t="s">
        <v>1560</v>
      </c>
      <c r="D33" s="117"/>
      <c r="E33" s="118">
        <v>0</v>
      </c>
      <c r="F33" s="74">
        <f t="shared" si="0"/>
        <v>0</v>
      </c>
      <c r="G33" s="74">
        <f t="shared" si="1"/>
        <v>0</v>
      </c>
    </row>
    <row r="34" spans="1:5" ht="15.75">
      <c r="A34" s="85">
        <f>IF(E34=0,1,0)</f>
        <v>0</v>
      </c>
      <c r="C34" s="76" t="s">
        <v>1342</v>
      </c>
      <c r="D34" s="77" t="s">
        <v>1562</v>
      </c>
      <c r="E34" s="78">
        <f>SUM(E35:E41)</f>
        <v>10867380.24</v>
      </c>
    </row>
    <row r="35" spans="3:6" ht="15.75">
      <c r="C35" s="81" t="s">
        <v>1345</v>
      </c>
      <c r="D35" s="114" t="s">
        <v>2198</v>
      </c>
      <c r="E35" s="57">
        <v>10814192.49</v>
      </c>
      <c r="F35" s="74">
        <f aca="true" t="shared" si="2" ref="F35:F53">IF(E35="",1,0)</f>
        <v>0</v>
      </c>
    </row>
    <row r="36" spans="3:6" ht="15.75">
      <c r="C36" s="81" t="s">
        <v>1347</v>
      </c>
      <c r="D36" s="114" t="s">
        <v>2183</v>
      </c>
      <c r="E36" s="57">
        <v>0</v>
      </c>
      <c r="F36" s="74">
        <f t="shared" si="2"/>
        <v>0</v>
      </c>
    </row>
    <row r="37" spans="3:6" ht="15.75">
      <c r="C37" s="81" t="s">
        <v>1350</v>
      </c>
      <c r="D37" s="114" t="s">
        <v>2184</v>
      </c>
      <c r="E37" s="57">
        <v>0</v>
      </c>
      <c r="F37" s="74">
        <f t="shared" si="2"/>
        <v>0</v>
      </c>
    </row>
    <row r="38" spans="3:6" ht="15.75">
      <c r="C38" s="81" t="s">
        <v>1353</v>
      </c>
      <c r="D38" s="114" t="s">
        <v>1572</v>
      </c>
      <c r="E38" s="118">
        <v>0</v>
      </c>
      <c r="F38" s="74">
        <f t="shared" si="2"/>
        <v>0</v>
      </c>
    </row>
    <row r="39" spans="3:6" ht="15.75">
      <c r="C39" s="81" t="s">
        <v>1356</v>
      </c>
      <c r="D39" s="114" t="s">
        <v>1575</v>
      </c>
      <c r="E39" s="118">
        <v>0</v>
      </c>
      <c r="F39" s="74">
        <f t="shared" si="2"/>
        <v>0</v>
      </c>
    </row>
    <row r="40" spans="3:6" ht="15.75">
      <c r="C40" s="81" t="s">
        <v>1574</v>
      </c>
      <c r="D40" s="114" t="s">
        <v>2185</v>
      </c>
      <c r="E40" s="118">
        <v>44619.1</v>
      </c>
      <c r="F40" s="74">
        <f t="shared" si="2"/>
        <v>0</v>
      </c>
    </row>
    <row r="41" spans="1:6" ht="15.75">
      <c r="A41" s="85"/>
      <c r="C41" s="81" t="s">
        <v>1577</v>
      </c>
      <c r="D41" s="114" t="s">
        <v>1581</v>
      </c>
      <c r="E41" s="83">
        <f>SUM(E42:E48)</f>
        <v>8568.65</v>
      </c>
      <c r="F41" s="74">
        <f t="shared" si="2"/>
        <v>0</v>
      </c>
    </row>
    <row r="42" spans="1:11" ht="15.75">
      <c r="A42" s="85"/>
      <c r="C42" s="81" t="s">
        <v>2186</v>
      </c>
      <c r="D42" s="82" t="s">
        <v>1584</v>
      </c>
      <c r="E42" s="118">
        <v>0</v>
      </c>
      <c r="F42" s="74">
        <f t="shared" si="2"/>
        <v>0</v>
      </c>
      <c r="G42" s="84">
        <f>IF(AND(AND(E42&lt;&gt;"",E42&lt;&gt;0),D42=""),1,0)</f>
        <v>0</v>
      </c>
      <c r="K42" s="31"/>
    </row>
    <row r="43" spans="1:11" ht="15.75">
      <c r="A43" s="85"/>
      <c r="C43" s="81" t="s">
        <v>2187</v>
      </c>
      <c r="D43" s="82" t="s">
        <v>360</v>
      </c>
      <c r="E43" s="118">
        <v>0</v>
      </c>
      <c r="F43" s="74">
        <f t="shared" si="2"/>
        <v>0</v>
      </c>
      <c r="G43" s="84">
        <f aca="true" t="shared" si="3" ref="G43:G53">IF(AND(AND(E43&lt;&gt;"",E43&lt;&gt;0),D43=""),1,0)</f>
        <v>0</v>
      </c>
      <c r="K43" s="31"/>
    </row>
    <row r="44" spans="1:11" ht="15.75">
      <c r="A44" s="85"/>
      <c r="C44" s="81" t="s">
        <v>2188</v>
      </c>
      <c r="D44" s="82" t="s">
        <v>661</v>
      </c>
      <c r="E44" s="118">
        <v>0</v>
      </c>
      <c r="F44" s="74">
        <f t="shared" si="2"/>
        <v>0</v>
      </c>
      <c r="G44" s="84">
        <f t="shared" si="3"/>
        <v>0</v>
      </c>
      <c r="K44" s="31"/>
    </row>
    <row r="45" spans="1:11" ht="15.75">
      <c r="A45" s="85"/>
      <c r="C45" s="81" t="s">
        <v>2189</v>
      </c>
      <c r="D45" s="82" t="s">
        <v>1591</v>
      </c>
      <c r="E45" s="118">
        <v>0</v>
      </c>
      <c r="F45" s="74">
        <f t="shared" si="2"/>
        <v>0</v>
      </c>
      <c r="G45" s="84">
        <f t="shared" si="3"/>
        <v>0</v>
      </c>
      <c r="K45" s="31"/>
    </row>
    <row r="46" spans="1:11" ht="15.75">
      <c r="A46" s="85"/>
      <c r="C46" s="81" t="s">
        <v>2190</v>
      </c>
      <c r="D46" s="82" t="s">
        <v>1594</v>
      </c>
      <c r="E46" s="118">
        <v>0</v>
      </c>
      <c r="F46" s="74">
        <f t="shared" si="2"/>
        <v>0</v>
      </c>
      <c r="G46" s="84">
        <f t="shared" si="3"/>
        <v>0</v>
      </c>
      <c r="K46" s="31"/>
    </row>
    <row r="47" spans="1:11" ht="15.75">
      <c r="A47" s="85"/>
      <c r="C47" s="81" t="s">
        <v>2191</v>
      </c>
      <c r="D47" s="82" t="s">
        <v>674</v>
      </c>
      <c r="E47" s="118">
        <v>0</v>
      </c>
      <c r="F47" s="74">
        <f t="shared" si="2"/>
        <v>0</v>
      </c>
      <c r="G47" s="84">
        <f t="shared" si="3"/>
        <v>0</v>
      </c>
      <c r="K47" s="31"/>
    </row>
    <row r="48" spans="1:11" ht="15.75">
      <c r="A48" s="85"/>
      <c r="C48" s="81" t="s">
        <v>2192</v>
      </c>
      <c r="D48" s="82" t="s">
        <v>2180</v>
      </c>
      <c r="E48" s="83">
        <f>SUM(E49:E53)</f>
        <v>8568.65</v>
      </c>
      <c r="F48" s="74">
        <f t="shared" si="2"/>
        <v>0</v>
      </c>
      <c r="G48" s="84">
        <f t="shared" si="3"/>
        <v>0</v>
      </c>
      <c r="K48" s="31"/>
    </row>
    <row r="49" spans="1:11" ht="15.75">
      <c r="A49" s="85">
        <f>IF(E49&lt;&gt;0,IF(OR(D49="",D49=" ",D49=0),1,0),0)</f>
        <v>0</v>
      </c>
      <c r="C49" s="81" t="s">
        <v>2193</v>
      </c>
      <c r="D49" s="117" t="s">
        <v>2307</v>
      </c>
      <c r="E49" s="118">
        <v>8568.65</v>
      </c>
      <c r="F49" s="74">
        <f t="shared" si="2"/>
        <v>0</v>
      </c>
      <c r="G49" s="84">
        <f t="shared" si="3"/>
        <v>0</v>
      </c>
      <c r="K49" s="31"/>
    </row>
    <row r="50" spans="1:11" ht="15.75">
      <c r="A50" s="85">
        <f>IF(E50&lt;&gt;0,IF(OR(D50="",D50=" ",D50=0),1,0),0)</f>
        <v>0</v>
      </c>
      <c r="C50" s="81" t="s">
        <v>2194</v>
      </c>
      <c r="D50" s="117"/>
      <c r="E50" s="118">
        <v>0</v>
      </c>
      <c r="F50" s="74">
        <f t="shared" si="2"/>
        <v>0</v>
      </c>
      <c r="G50" s="84">
        <f t="shared" si="3"/>
        <v>0</v>
      </c>
      <c r="K50" s="31"/>
    </row>
    <row r="51" spans="1:11" ht="15.75">
      <c r="A51" s="85">
        <f>IF(E51&lt;&gt;0,IF(OR(D51="",D51=" ",D51=0),1,0),0)</f>
        <v>0</v>
      </c>
      <c r="C51" s="81" t="s">
        <v>2195</v>
      </c>
      <c r="D51" s="117"/>
      <c r="E51" s="118">
        <v>0</v>
      </c>
      <c r="F51" s="74">
        <f t="shared" si="2"/>
        <v>0</v>
      </c>
      <c r="G51" s="84">
        <f t="shared" si="3"/>
        <v>0</v>
      </c>
      <c r="K51" s="31"/>
    </row>
    <row r="52" spans="1:7" ht="15.75">
      <c r="A52" s="85">
        <f>IF(E52&lt;&gt;0,IF(OR(D52="",D52=" ",D52=0),1,0),0)</f>
        <v>0</v>
      </c>
      <c r="C52" s="81" t="s">
        <v>2196</v>
      </c>
      <c r="D52" s="117"/>
      <c r="E52" s="118">
        <v>0</v>
      </c>
      <c r="F52" s="74">
        <f t="shared" si="2"/>
        <v>0</v>
      </c>
      <c r="G52" s="74">
        <f t="shared" si="3"/>
        <v>0</v>
      </c>
    </row>
    <row r="53" spans="1:7" ht="15.75">
      <c r="A53" s="85">
        <f>IF(E53&lt;&gt;0,IF(OR(D53="",D53=" ",D53=0),1,0),0)</f>
        <v>0</v>
      </c>
      <c r="C53" s="81" t="s">
        <v>2197</v>
      </c>
      <c r="D53" s="117"/>
      <c r="E53" s="118">
        <v>0</v>
      </c>
      <c r="F53" s="74">
        <f t="shared" si="2"/>
        <v>0</v>
      </c>
      <c r="G53" s="74">
        <f t="shared" si="3"/>
        <v>0</v>
      </c>
    </row>
    <row r="54" spans="3:6" ht="15.75">
      <c r="C54" s="76" t="s">
        <v>1379</v>
      </c>
      <c r="D54" s="77" t="s">
        <v>1611</v>
      </c>
      <c r="E54" s="87">
        <f>E13-E34</f>
        <v>12257851.6</v>
      </c>
      <c r="F54" s="74">
        <f>IF(E54="",1,0)</f>
        <v>0</v>
      </c>
    </row>
    <row r="55" spans="3:5" ht="15.75">
      <c r="C55" s="86"/>
      <c r="D55" s="75"/>
      <c r="E55" s="87"/>
    </row>
    <row r="56" spans="3:5" ht="15.75">
      <c r="C56" s="86"/>
      <c r="D56" s="75"/>
      <c r="E56" s="87"/>
    </row>
    <row r="57" ht="15.75">
      <c r="D57" s="75"/>
    </row>
    <row r="58" ht="15.75">
      <c r="D58" s="75"/>
    </row>
    <row r="59" ht="15.75">
      <c r="D59" s="75"/>
    </row>
    <row r="60" ht="15.75">
      <c r="D60" s="75"/>
    </row>
    <row r="61" ht="15.75">
      <c r="D61" s="75"/>
    </row>
    <row r="62" ht="15.75">
      <c r="D62" s="75"/>
    </row>
    <row r="63" ht="15.75">
      <c r="D63" s="75"/>
    </row>
    <row r="64" ht="15.75">
      <c r="D64" s="75"/>
    </row>
    <row r="65" ht="15.75">
      <c r="D65" s="75"/>
    </row>
    <row r="66" spans="1:11" s="88" customFormat="1" ht="15.75">
      <c r="A66" s="70"/>
      <c r="B66" s="70"/>
      <c r="C66" s="75"/>
      <c r="D66" s="75"/>
      <c r="F66" s="74"/>
      <c r="G66" s="74"/>
      <c r="H66" s="75"/>
      <c r="I66" s="75"/>
      <c r="J66" s="75"/>
      <c r="K66" s="75"/>
    </row>
    <row r="67" spans="1:11" s="88" customFormat="1" ht="15.75">
      <c r="A67" s="70"/>
      <c r="B67" s="70"/>
      <c r="C67" s="75"/>
      <c r="D67" s="75"/>
      <c r="F67" s="74"/>
      <c r="G67" s="74"/>
      <c r="H67" s="75"/>
      <c r="I67" s="75"/>
      <c r="J67" s="75"/>
      <c r="K67" s="75"/>
    </row>
    <row r="68" spans="1:11" s="88" customFormat="1" ht="15.75">
      <c r="A68" s="70"/>
      <c r="B68" s="70"/>
      <c r="C68" s="75"/>
      <c r="D68" s="75"/>
      <c r="F68" s="74"/>
      <c r="G68" s="74"/>
      <c r="H68" s="75"/>
      <c r="I68" s="75"/>
      <c r="J68" s="75"/>
      <c r="K68" s="75"/>
    </row>
    <row r="69" spans="1:11" s="88" customFormat="1" ht="15.75">
      <c r="A69" s="70"/>
      <c r="B69" s="70"/>
      <c r="C69" s="75"/>
      <c r="D69" s="75"/>
      <c r="F69" s="74"/>
      <c r="G69" s="74"/>
      <c r="H69" s="75"/>
      <c r="I69" s="75"/>
      <c r="J69" s="75"/>
      <c r="K69" s="75"/>
    </row>
    <row r="70" spans="1:11" s="88" customFormat="1" ht="15.75">
      <c r="A70" s="70"/>
      <c r="B70" s="70"/>
      <c r="C70" s="75"/>
      <c r="D70" s="75"/>
      <c r="F70" s="74"/>
      <c r="G70" s="74"/>
      <c r="H70" s="75"/>
      <c r="I70" s="75"/>
      <c r="J70" s="75"/>
      <c r="K70" s="75"/>
    </row>
    <row r="71" spans="1:11" s="88" customFormat="1" ht="15.75">
      <c r="A71" s="70"/>
      <c r="B71" s="70"/>
      <c r="C71" s="75"/>
      <c r="D71" s="75"/>
      <c r="F71" s="74"/>
      <c r="G71" s="74"/>
      <c r="H71" s="75"/>
      <c r="I71" s="75"/>
      <c r="J71" s="75"/>
      <c r="K71" s="75"/>
    </row>
    <row r="72" spans="1:11" s="88" customFormat="1" ht="15.75">
      <c r="A72" s="70"/>
      <c r="B72" s="70"/>
      <c r="C72" s="75"/>
      <c r="D72" s="75"/>
      <c r="F72" s="74"/>
      <c r="G72" s="74"/>
      <c r="H72" s="75"/>
      <c r="I72" s="75"/>
      <c r="J72" s="75"/>
      <c r="K72" s="75"/>
    </row>
    <row r="73" spans="1:11" s="88" customFormat="1" ht="15.75">
      <c r="A73" s="70"/>
      <c r="B73" s="70"/>
      <c r="C73" s="75"/>
      <c r="D73" s="75"/>
      <c r="F73" s="74"/>
      <c r="G73" s="74"/>
      <c r="H73" s="75"/>
      <c r="I73" s="75"/>
      <c r="J73" s="75"/>
      <c r="K73" s="75"/>
    </row>
    <row r="74" spans="1:11" s="88" customFormat="1" ht="15.75">
      <c r="A74" s="70"/>
      <c r="B74" s="70"/>
      <c r="C74" s="75"/>
      <c r="D74" s="75"/>
      <c r="F74" s="74"/>
      <c r="G74" s="74"/>
      <c r="H74" s="75"/>
      <c r="I74" s="75"/>
      <c r="J74" s="75"/>
      <c r="K74" s="75"/>
    </row>
    <row r="75" spans="1:11" s="88" customFormat="1" ht="15.75">
      <c r="A75" s="70"/>
      <c r="B75" s="70"/>
      <c r="C75" s="75"/>
      <c r="D75" s="75"/>
      <c r="F75" s="74"/>
      <c r="G75" s="74"/>
      <c r="H75" s="75"/>
      <c r="I75" s="75"/>
      <c r="J75" s="75"/>
      <c r="K75" s="75"/>
    </row>
    <row r="76" spans="1:11" s="88" customFormat="1" ht="15.75">
      <c r="A76" s="70"/>
      <c r="B76" s="70"/>
      <c r="C76" s="75"/>
      <c r="D76" s="75"/>
      <c r="F76" s="74"/>
      <c r="G76" s="74"/>
      <c r="H76" s="75"/>
      <c r="I76" s="75"/>
      <c r="J76" s="75"/>
      <c r="K76" s="75"/>
    </row>
    <row r="77" spans="1:11" s="88" customFormat="1" ht="15.75">
      <c r="A77" s="70"/>
      <c r="B77" s="70"/>
      <c r="C77" s="75"/>
      <c r="D77" s="75"/>
      <c r="F77" s="74"/>
      <c r="G77" s="74"/>
      <c r="H77" s="75"/>
      <c r="I77" s="75"/>
      <c r="J77" s="75"/>
      <c r="K77" s="75"/>
    </row>
    <row r="89" spans="1:11" s="74" customFormat="1" ht="15.75">
      <c r="A89" s="70"/>
      <c r="B89" s="70"/>
      <c r="C89" s="75"/>
      <c r="D89" s="89"/>
      <c r="E89" s="73"/>
      <c r="H89" s="75"/>
      <c r="I89" s="75"/>
      <c r="J89" s="75"/>
      <c r="K89" s="75"/>
    </row>
  </sheetData>
  <sheetProtection password="C61A" sheet="1" objects="1" scenarios="1" selectLockedCells="1"/>
  <mergeCells count="2">
    <mergeCell ref="C7:E7"/>
    <mergeCell ref="C9:E9"/>
  </mergeCells>
  <conditionalFormatting sqref="E12 E34">
    <cfRule type="expression" priority="8" dxfId="112" stopIfTrue="1">
      <formula>$G12&lt;&gt;$J12</formula>
    </cfRule>
  </conditionalFormatting>
  <conditionalFormatting sqref="K23:K32">
    <cfRule type="expression" priority="7" dxfId="112" stopIfTrue="1">
      <formula>AND(#REF!&lt;&gt;"x",K23&lt;&gt;U23)</formula>
    </cfRule>
  </conditionalFormatting>
  <conditionalFormatting sqref="K45:K51">
    <cfRule type="expression" priority="6" dxfId="112" stopIfTrue="1">
      <formula>AND(#REF!&lt;&gt;"x",K45&lt;&gt;U35)</formula>
    </cfRule>
  </conditionalFormatting>
  <conditionalFormatting sqref="D49:E53 E13:E33 D29:D33 E35:E51">
    <cfRule type="cellIs" priority="4" dxfId="115" operator="equal" stopIfTrue="1">
      <formula>""</formula>
    </cfRule>
  </conditionalFormatting>
  <conditionalFormatting sqref="C13:C54">
    <cfRule type="expression" priority="2" dxfId="113" stopIfTrue="1">
      <formula>OR(#REF!&gt;0,#REF!&lt;0)</formula>
    </cfRule>
  </conditionalFormatting>
  <conditionalFormatting sqref="K42:K43">
    <cfRule type="expression" priority="9" dxfId="112" stopIfTrue="1">
      <formula>AND(#REF!&lt;&gt;"x",K42&lt;&gt;U33)</formula>
    </cfRule>
  </conditionalFormatting>
  <conditionalFormatting sqref="K44">
    <cfRule type="expression" priority="11" dxfId="112" stopIfTrue="1">
      <formula>AND(#REF!&lt;&gt;"x",K44&lt;&gt;#REF!)</formula>
    </cfRule>
  </conditionalFormatting>
  <dataValidations count="3">
    <dataValidation type="decimal" operator="lessThan" allowBlank="1" showInputMessage="1" showErrorMessage="1" sqref="E89 E35:E48 E13:E22 E24:E27">
      <formula1>999999999999</formula1>
    </dataValidation>
    <dataValidation type="decimal" operator="lessThan" allowBlank="1" showInputMessage="1" showErrorMessage="1" promptTitle="TCE - Aplicativo de Informações:" prompt="Informe também, no campo ao lado, a descrição da despesa referente ao valor digitado." sqref="E49:E53 E28:E33">
      <formula1>999999999999</formula1>
    </dataValidation>
    <dataValidation type="decimal" operator="lessThan" allowBlank="1" showInputMessage="1" showErrorMessage="1" promptTitle="Descrição" prompt="A descrição da despesa referente ao valor digitado nesse campo deverá ser informada." sqref="E23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1338</dc:creator>
  <cp:keywords/>
  <dc:description/>
  <cp:lastModifiedBy>Wilker</cp:lastModifiedBy>
  <cp:lastPrinted>2014-01-21T14:56:58Z</cp:lastPrinted>
  <dcterms:created xsi:type="dcterms:W3CDTF">2010-03-02T11:44:00Z</dcterms:created>
  <dcterms:modified xsi:type="dcterms:W3CDTF">2015-03-25T20:49:16Z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